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語彙表" sheetId="1" r:id="rId1"/>
    <sheet name="むすぶ" sheetId="2" r:id="rId2"/>
    <sheet name="漢字" sheetId="3" r:id="rId3"/>
    <sheet name="語彙記入" sheetId="4" r:id="rId4"/>
    <sheet name="混種" sheetId="5" r:id="rId5"/>
  </sheets>
  <definedNames/>
  <calcPr fullCalcOnLoad="1"/>
</workbook>
</file>

<file path=xl/sharedStrings.xml><?xml version="1.0" encoding="utf-8"?>
<sst xmlns="http://schemas.openxmlformats.org/spreadsheetml/2006/main" count="84" uniqueCount="27">
  <si>
    <t>日本語</t>
  </si>
  <si>
    <t>よみかた</t>
  </si>
  <si>
    <t>英語</t>
  </si>
  <si>
    <t>中国語</t>
  </si>
  <si>
    <t>韓国語</t>
  </si>
  <si>
    <t>。</t>
  </si>
  <si>
    <t xml:space="preserve">. </t>
  </si>
  <si>
    <t>.</t>
  </si>
  <si>
    <t>言葉の練習</t>
  </si>
  <si>
    <t>名前</t>
  </si>
  <si>
    <t>番号</t>
  </si>
  <si>
    <t>クラス</t>
  </si>
  <si>
    <t>例のように、左と右の言葉を線で結んでください。</t>
  </si>
  <si>
    <t>クラス</t>
  </si>
  <si>
    <t>漢字の練習</t>
  </si>
  <si>
    <t>下の言葉を日本語で書いてください。</t>
  </si>
  <si>
    <t>新しい言葉</t>
  </si>
  <si>
    <t>２．下の言葉を日本語で書いてください。</t>
  </si>
  <si>
    <t>３．左と右の言葉を線で結んでください。</t>
  </si>
  <si>
    <t>点</t>
  </si>
  <si>
    <t>エキサイト翻訳へ</t>
  </si>
  <si>
    <t>ＯＣＮ翻訳へ</t>
  </si>
  <si>
    <t>翻訳＠niftyへ</t>
  </si>
  <si>
    <t>Yahoo!翻訳へ</t>
  </si>
  <si>
    <t>チュウ太の道具箱へ</t>
  </si>
  <si>
    <t>下の言葉を漢字で書いてください。</t>
  </si>
  <si>
    <t>１．下の言葉を漢字で書いてください。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</si>
</sst>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平成明朝体W3"/>
      <family val="3"/>
    </font>
    <font>
      <sz val="11"/>
      <name val="BatangChe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NSimSun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/>
    </xf>
    <xf numFmtId="0" fontId="7" fillId="0" borderId="0" xfId="16" applyAlignment="1">
      <alignment vertical="center"/>
    </xf>
    <xf numFmtId="0" fontId="9" fillId="0" borderId="1" xfId="0" applyFont="1" applyBorder="1" applyAlignment="1">
      <alignment vertical="center" shrinkToFit="1"/>
    </xf>
    <xf numFmtId="176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ol.nifty.com/globalgate/" TargetMode="External" /><Relationship Id="rId2" Type="http://schemas.openxmlformats.org/officeDocument/2006/relationships/hyperlink" Target="http://www.ocn.ne.jp/translation/" TargetMode="External" /><Relationship Id="rId3" Type="http://schemas.openxmlformats.org/officeDocument/2006/relationships/hyperlink" Target="http://honyaku.yahoo.co.jp/transtext" TargetMode="External" /><Relationship Id="rId4" Type="http://schemas.openxmlformats.org/officeDocument/2006/relationships/hyperlink" Target="http://www.excite.co.jp/world/" TargetMode="External" /><Relationship Id="rId5" Type="http://schemas.openxmlformats.org/officeDocument/2006/relationships/hyperlink" Target="http://language.tiu.ac.jp/tools.html#input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workbookViewId="0" topLeftCell="A1">
      <selection activeCell="B4" sqref="B4:B28"/>
    </sheetView>
  </sheetViews>
  <sheetFormatPr defaultColWidth="9.00390625" defaultRowHeight="27" customHeight="1"/>
  <cols>
    <col min="1" max="1" width="1.25" style="0" customWidth="1"/>
    <col min="2" max="2" width="12.375" style="0" customWidth="1"/>
    <col min="3" max="3" width="16.00390625" style="0" customWidth="1"/>
    <col min="4" max="4" width="28.25390625" style="0" customWidth="1"/>
    <col min="5" max="5" width="12.00390625" style="0" customWidth="1"/>
    <col min="6" max="6" width="11.625" style="0" customWidth="1"/>
    <col min="7" max="7" width="10.125" style="4" customWidth="1"/>
  </cols>
  <sheetData>
    <row r="1" spans="2:6" ht="27" customHeight="1">
      <c r="B1" s="20" t="s">
        <v>16</v>
      </c>
      <c r="C1" s="20"/>
      <c r="D1" s="20"/>
      <c r="E1" s="20"/>
      <c r="F1" s="20"/>
    </row>
    <row r="2" spans="5:6" ht="27" customHeight="1">
      <c r="E2" s="19">
        <f ca="1">TODAY()</f>
        <v>39514</v>
      </c>
      <c r="F2" s="19"/>
    </row>
    <row r="3" spans="2:6" ht="27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10" ht="27" customHeight="1">
      <c r="A4">
        <v>1</v>
      </c>
      <c r="B4" s="14"/>
      <c r="C4" s="14">
        <f>IF(B4="","",PHONETIC(B4))</f>
      </c>
      <c r="D4" s="11"/>
      <c r="E4" s="11"/>
      <c r="F4" s="12"/>
      <c r="G4" s="4" t="s">
        <v>6</v>
      </c>
      <c r="H4" s="2">
        <f>IF(B4="","",B4)</f>
      </c>
      <c r="I4" s="3" t="s">
        <v>5</v>
      </c>
      <c r="J4" s="17" t="s">
        <v>23</v>
      </c>
    </row>
    <row r="5" spans="1:10" ht="27" customHeight="1">
      <c r="A5">
        <v>2</v>
      </c>
      <c r="B5" s="14"/>
      <c r="C5" s="14">
        <f aca="true" t="shared" si="0" ref="C5:C28">IF(B5="","",PHONETIC(B5))</f>
      </c>
      <c r="D5" s="11"/>
      <c r="E5" s="11"/>
      <c r="F5" s="12"/>
      <c r="G5" s="4" t="s">
        <v>6</v>
      </c>
      <c r="H5" s="2">
        <f aca="true" t="shared" si="1" ref="H5:H28">IF(B5="","",B5)</f>
      </c>
      <c r="I5" s="3" t="s">
        <v>5</v>
      </c>
      <c r="J5" s="17" t="s">
        <v>20</v>
      </c>
    </row>
    <row r="6" spans="1:10" ht="27" customHeight="1">
      <c r="A6">
        <v>3</v>
      </c>
      <c r="B6" s="14"/>
      <c r="C6" s="14">
        <f t="shared" si="0"/>
      </c>
      <c r="D6" s="11"/>
      <c r="E6" s="13"/>
      <c r="F6" s="12"/>
      <c r="G6" s="4" t="s">
        <v>6</v>
      </c>
      <c r="H6" s="2">
        <f t="shared" si="1"/>
      </c>
      <c r="I6" s="3" t="s">
        <v>5</v>
      </c>
      <c r="J6" s="17" t="s">
        <v>21</v>
      </c>
    </row>
    <row r="7" spans="1:10" ht="27" customHeight="1">
      <c r="A7">
        <v>4</v>
      </c>
      <c r="B7" s="14"/>
      <c r="C7" s="14">
        <f t="shared" si="0"/>
      </c>
      <c r="D7" s="11"/>
      <c r="E7" s="11"/>
      <c r="F7" s="12"/>
      <c r="G7" s="4" t="s">
        <v>6</v>
      </c>
      <c r="H7" s="2">
        <f t="shared" si="1"/>
      </c>
      <c r="I7" s="3" t="s">
        <v>5</v>
      </c>
      <c r="J7" s="17" t="s">
        <v>22</v>
      </c>
    </row>
    <row r="8" spans="1:9" ht="27" customHeight="1">
      <c r="A8">
        <v>5</v>
      </c>
      <c r="B8" s="14"/>
      <c r="C8" s="14">
        <f t="shared" si="0"/>
      </c>
      <c r="D8" s="11"/>
      <c r="E8" s="13"/>
      <c r="F8" s="12"/>
      <c r="G8" s="4" t="s">
        <v>6</v>
      </c>
      <c r="H8" s="2">
        <f t="shared" si="1"/>
      </c>
      <c r="I8" s="3" t="s">
        <v>5</v>
      </c>
    </row>
    <row r="9" spans="1:10" ht="27" customHeight="1">
      <c r="A9">
        <v>6</v>
      </c>
      <c r="B9" s="14"/>
      <c r="C9" s="14">
        <f t="shared" si="0"/>
      </c>
      <c r="D9" s="11"/>
      <c r="E9" s="11"/>
      <c r="F9" s="12"/>
      <c r="G9" s="4" t="s">
        <v>6</v>
      </c>
      <c r="H9" s="2">
        <f t="shared" si="1"/>
      </c>
      <c r="I9" s="3" t="s">
        <v>5</v>
      </c>
      <c r="J9" s="17" t="s">
        <v>24</v>
      </c>
    </row>
    <row r="10" spans="1:9" ht="27" customHeight="1">
      <c r="A10">
        <v>7</v>
      </c>
      <c r="B10" s="14"/>
      <c r="C10" s="14">
        <f t="shared" si="0"/>
      </c>
      <c r="D10" s="11"/>
      <c r="E10" s="11"/>
      <c r="F10" s="12"/>
      <c r="G10" s="4" t="s">
        <v>6</v>
      </c>
      <c r="H10" s="2">
        <f t="shared" si="1"/>
      </c>
      <c r="I10" s="3" t="s">
        <v>5</v>
      </c>
    </row>
    <row r="11" spans="1:9" ht="27" customHeight="1">
      <c r="A11">
        <v>8</v>
      </c>
      <c r="B11" s="14"/>
      <c r="C11" s="14">
        <f t="shared" si="0"/>
      </c>
      <c r="D11" s="11"/>
      <c r="E11" s="13"/>
      <c r="F11" s="12"/>
      <c r="G11" s="4" t="s">
        <v>6</v>
      </c>
      <c r="H11" s="2">
        <f t="shared" si="1"/>
      </c>
      <c r="I11" s="3" t="s">
        <v>5</v>
      </c>
    </row>
    <row r="12" spans="1:9" ht="27" customHeight="1">
      <c r="A12">
        <v>9</v>
      </c>
      <c r="B12" s="14"/>
      <c r="C12" s="14">
        <f t="shared" si="0"/>
      </c>
      <c r="D12" s="11"/>
      <c r="E12" s="13"/>
      <c r="F12" s="12"/>
      <c r="G12" s="4" t="s">
        <v>6</v>
      </c>
      <c r="H12" s="2">
        <f t="shared" si="1"/>
      </c>
      <c r="I12" s="3" t="s">
        <v>5</v>
      </c>
    </row>
    <row r="13" spans="1:9" ht="27" customHeight="1">
      <c r="A13">
        <v>10</v>
      </c>
      <c r="B13" s="14"/>
      <c r="C13" s="14">
        <f t="shared" si="0"/>
      </c>
      <c r="D13" s="11"/>
      <c r="E13" s="11"/>
      <c r="F13" s="12"/>
      <c r="G13" s="4" t="s">
        <v>6</v>
      </c>
      <c r="H13" s="2">
        <f t="shared" si="1"/>
      </c>
      <c r="I13" s="3" t="s">
        <v>5</v>
      </c>
    </row>
    <row r="14" spans="1:9" ht="27" customHeight="1">
      <c r="A14">
        <v>11</v>
      </c>
      <c r="B14" s="14"/>
      <c r="C14" s="14">
        <f t="shared" si="0"/>
      </c>
      <c r="D14" s="11"/>
      <c r="E14" s="13"/>
      <c r="F14" s="12"/>
      <c r="G14" s="4" t="s">
        <v>6</v>
      </c>
      <c r="H14" s="2">
        <f t="shared" si="1"/>
      </c>
      <c r="I14" s="3" t="s">
        <v>5</v>
      </c>
    </row>
    <row r="15" spans="1:9" ht="27" customHeight="1">
      <c r="A15">
        <v>12</v>
      </c>
      <c r="B15" s="14"/>
      <c r="C15" s="14">
        <f t="shared" si="0"/>
      </c>
      <c r="D15" s="11"/>
      <c r="E15" s="11"/>
      <c r="F15" s="12"/>
      <c r="G15" s="4" t="s">
        <v>6</v>
      </c>
      <c r="H15" s="2">
        <f t="shared" si="1"/>
      </c>
      <c r="I15" s="3" t="s">
        <v>5</v>
      </c>
    </row>
    <row r="16" spans="1:9" ht="27" customHeight="1">
      <c r="A16">
        <v>13</v>
      </c>
      <c r="B16" s="14"/>
      <c r="C16" s="14">
        <f t="shared" si="0"/>
      </c>
      <c r="D16" s="11"/>
      <c r="E16" s="13"/>
      <c r="F16" s="12"/>
      <c r="G16" s="4" t="s">
        <v>6</v>
      </c>
      <c r="H16" s="2">
        <f t="shared" si="1"/>
      </c>
      <c r="I16" s="3" t="s">
        <v>5</v>
      </c>
    </row>
    <row r="17" spans="1:9" ht="27" customHeight="1">
      <c r="A17">
        <v>14</v>
      </c>
      <c r="B17" s="14"/>
      <c r="C17" s="14">
        <f t="shared" si="0"/>
      </c>
      <c r="D17" s="11"/>
      <c r="E17" s="11"/>
      <c r="F17" s="12"/>
      <c r="G17" s="4" t="s">
        <v>6</v>
      </c>
      <c r="H17" s="2">
        <f t="shared" si="1"/>
      </c>
      <c r="I17" s="3" t="s">
        <v>5</v>
      </c>
    </row>
    <row r="18" spans="1:9" ht="27" customHeight="1">
      <c r="A18">
        <v>15</v>
      </c>
      <c r="B18" s="14"/>
      <c r="C18" s="14">
        <f t="shared" si="0"/>
      </c>
      <c r="D18" s="11"/>
      <c r="E18" s="11"/>
      <c r="F18" s="12"/>
      <c r="G18" s="4" t="s">
        <v>6</v>
      </c>
      <c r="H18" s="2">
        <f t="shared" si="1"/>
      </c>
      <c r="I18" s="3" t="s">
        <v>5</v>
      </c>
    </row>
    <row r="19" spans="1:9" ht="27" customHeight="1">
      <c r="A19">
        <v>16</v>
      </c>
      <c r="B19" s="14"/>
      <c r="C19" s="14">
        <f t="shared" si="0"/>
      </c>
      <c r="D19" s="11"/>
      <c r="E19" s="11"/>
      <c r="F19" s="12"/>
      <c r="G19" s="4" t="s">
        <v>6</v>
      </c>
      <c r="H19" s="2">
        <f t="shared" si="1"/>
      </c>
      <c r="I19" s="3" t="s">
        <v>5</v>
      </c>
    </row>
    <row r="20" spans="1:9" ht="27" customHeight="1">
      <c r="A20">
        <v>17</v>
      </c>
      <c r="B20" s="14"/>
      <c r="C20" s="14">
        <f t="shared" si="0"/>
      </c>
      <c r="D20" s="11"/>
      <c r="E20" s="11"/>
      <c r="F20" s="12"/>
      <c r="G20" s="4" t="s">
        <v>6</v>
      </c>
      <c r="H20" s="2">
        <f t="shared" si="1"/>
      </c>
      <c r="I20" s="3" t="s">
        <v>5</v>
      </c>
    </row>
    <row r="21" spans="1:9" ht="27" customHeight="1">
      <c r="A21">
        <v>18</v>
      </c>
      <c r="B21" s="14"/>
      <c r="C21" s="14">
        <f t="shared" si="0"/>
      </c>
      <c r="D21" s="11"/>
      <c r="E21" s="11"/>
      <c r="F21" s="12"/>
      <c r="G21" s="4" t="s">
        <v>6</v>
      </c>
      <c r="H21" s="2">
        <f t="shared" si="1"/>
      </c>
      <c r="I21" s="3" t="s">
        <v>5</v>
      </c>
    </row>
    <row r="22" spans="1:9" ht="27" customHeight="1">
      <c r="A22">
        <v>19</v>
      </c>
      <c r="B22" s="14"/>
      <c r="C22" s="14">
        <f t="shared" si="0"/>
      </c>
      <c r="D22" s="11"/>
      <c r="E22" s="18"/>
      <c r="F22" s="12"/>
      <c r="G22" s="4" t="s">
        <v>6</v>
      </c>
      <c r="H22" s="2">
        <f t="shared" si="1"/>
      </c>
      <c r="I22" s="3" t="s">
        <v>5</v>
      </c>
    </row>
    <row r="23" spans="1:9" ht="27" customHeight="1">
      <c r="A23">
        <v>20</v>
      </c>
      <c r="B23" s="14"/>
      <c r="C23" s="14">
        <f t="shared" si="0"/>
      </c>
      <c r="D23" s="11"/>
      <c r="E23" s="11"/>
      <c r="F23" s="12"/>
      <c r="G23" s="4" t="s">
        <v>6</v>
      </c>
      <c r="H23" s="2">
        <f t="shared" si="1"/>
      </c>
      <c r="I23" s="3" t="s">
        <v>5</v>
      </c>
    </row>
    <row r="24" spans="1:9" ht="27" customHeight="1">
      <c r="A24">
        <v>21</v>
      </c>
      <c r="B24" s="14"/>
      <c r="C24" s="14">
        <f t="shared" si="0"/>
      </c>
      <c r="D24" s="11"/>
      <c r="E24" s="13"/>
      <c r="F24" s="12"/>
      <c r="G24" s="4" t="s">
        <v>6</v>
      </c>
      <c r="H24" s="2">
        <f t="shared" si="1"/>
      </c>
      <c r="I24" s="3" t="s">
        <v>5</v>
      </c>
    </row>
    <row r="25" spans="1:9" ht="27" customHeight="1">
      <c r="A25">
        <v>22</v>
      </c>
      <c r="B25" s="14"/>
      <c r="C25" s="14">
        <f t="shared" si="0"/>
      </c>
      <c r="D25" s="11"/>
      <c r="E25" s="11"/>
      <c r="F25" s="12"/>
      <c r="G25" s="4" t="s">
        <v>6</v>
      </c>
      <c r="H25" s="2">
        <f t="shared" si="1"/>
      </c>
      <c r="I25" s="3" t="s">
        <v>5</v>
      </c>
    </row>
    <row r="26" spans="1:9" ht="27" customHeight="1">
      <c r="A26">
        <v>23</v>
      </c>
      <c r="B26" s="14"/>
      <c r="C26" s="14">
        <f t="shared" si="0"/>
      </c>
      <c r="D26" s="11"/>
      <c r="E26" s="11"/>
      <c r="F26" s="12"/>
      <c r="G26" s="4" t="s">
        <v>6</v>
      </c>
      <c r="H26" s="2">
        <f t="shared" si="1"/>
      </c>
      <c r="I26" s="3" t="s">
        <v>5</v>
      </c>
    </row>
    <row r="27" spans="1:9" ht="27" customHeight="1">
      <c r="A27">
        <v>24</v>
      </c>
      <c r="B27" s="14"/>
      <c r="C27" s="14">
        <f t="shared" si="0"/>
      </c>
      <c r="D27" s="11"/>
      <c r="E27" s="18"/>
      <c r="F27" s="12"/>
      <c r="G27" s="4" t="s">
        <v>7</v>
      </c>
      <c r="H27" s="2">
        <f t="shared" si="1"/>
      </c>
      <c r="I27" s="3" t="s">
        <v>5</v>
      </c>
    </row>
    <row r="28" spans="1:9" ht="27" customHeight="1">
      <c r="A28">
        <v>25</v>
      </c>
      <c r="B28" s="14"/>
      <c r="C28" s="14">
        <f t="shared" si="0"/>
      </c>
      <c r="D28" s="11"/>
      <c r="E28" s="11"/>
      <c r="F28" s="12"/>
      <c r="G28" s="4" t="s">
        <v>7</v>
      </c>
      <c r="H28" s="2">
        <f t="shared" si="1"/>
      </c>
      <c r="I28" s="3" t="s">
        <v>5</v>
      </c>
    </row>
  </sheetData>
  <mergeCells count="2">
    <mergeCell ref="E2:F2"/>
    <mergeCell ref="B1:F1"/>
  </mergeCells>
  <dataValidations count="1">
    <dataValidation allowBlank="1" showInputMessage="1" showErrorMessage="1" imeMode="on" sqref="B1:B65536"/>
  </dataValidations>
  <hyperlinks>
    <hyperlink ref="J7" r:id="rId1" display="翻訳＠niftyへ"/>
    <hyperlink ref="J6" r:id="rId2" display="ＯＣＮ翻訳へ"/>
    <hyperlink ref="J4" r:id="rId3" display="Yahoo!翻訳へ"/>
    <hyperlink ref="J5" r:id="rId4" display="エキサイト翻訳へ"/>
    <hyperlink ref="J9" r:id="rId5" display="チュウ太の道具箱へ"/>
  </hyperlinks>
  <printOptions/>
  <pageMargins left="0.75" right="0.75" top="1" bottom="1" header="0.512" footer="0.512"/>
  <pageSetup horizontalDpi="300" verticalDpi="300" orientation="portrait" paperSize="9" r:id="rId6"/>
  <headerFooter alignWithMargins="0">
    <oddFooter>&amp;R「むらログ」　日本語教師の仕事術
http://mongolia.seesaa.net/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36" sqref="A36:IV36"/>
    </sheetView>
  </sheetViews>
  <sheetFormatPr defaultColWidth="9.00390625" defaultRowHeight="13.5"/>
  <cols>
    <col min="1" max="1" width="10.50390625" style="0" bestFit="1" customWidth="1"/>
  </cols>
  <sheetData>
    <row r="1" spans="1:9" ht="13.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2" ht="13.5">
      <c r="A2" s="22">
        <f ca="1">TODAY()</f>
        <v>39514</v>
      </c>
      <c r="B2" s="22"/>
    </row>
    <row r="3" spans="3:9" ht="13.5">
      <c r="C3" s="5" t="s">
        <v>11</v>
      </c>
      <c r="D3" s="7"/>
      <c r="E3" s="5" t="s">
        <v>10</v>
      </c>
      <c r="F3" s="7"/>
      <c r="G3" s="5" t="s">
        <v>9</v>
      </c>
      <c r="H3" s="6"/>
      <c r="I3" s="6"/>
    </row>
    <row r="4" ht="27" customHeight="1"/>
    <row r="5" ht="13.5">
      <c r="A5" t="s">
        <v>12</v>
      </c>
    </row>
    <row r="6" ht="27.75" customHeight="1"/>
    <row r="7" spans="1:7" ht="24.75" customHeight="1">
      <c r="A7" s="21">
        <f>IF('語彙表'!B4="","",'語彙表'!D4&amp;"、"&amp;'語彙表'!E4&amp;"、"&amp;'語彙表'!F4&amp;"・")</f>
      </c>
      <c r="B7" s="21"/>
      <c r="C7" s="21"/>
      <c r="D7" s="21"/>
      <c r="G7">
        <f>IF('語彙表'!B4="","","・"&amp;F37)</f>
      </c>
    </row>
    <row r="8" spans="1:7" ht="24.75" customHeight="1">
      <c r="A8" s="21">
        <f>IF('語彙表'!B5="","",'語彙表'!D5&amp;"、"&amp;'語彙表'!E5&amp;"、"&amp;'語彙表'!F5&amp;"・")</f>
      </c>
      <c r="B8" s="21"/>
      <c r="C8" s="21"/>
      <c r="D8" s="21"/>
      <c r="G8">
        <f>IF('語彙表'!B5="","","・"&amp;F38)</f>
      </c>
    </row>
    <row r="9" spans="1:7" ht="24.75" customHeight="1">
      <c r="A9" s="21">
        <f>IF('語彙表'!B6="","",'語彙表'!D6&amp;"、"&amp;'語彙表'!E6&amp;"、"&amp;'語彙表'!F6&amp;"・")</f>
      </c>
      <c r="B9" s="21"/>
      <c r="C9" s="21"/>
      <c r="D9" s="21"/>
      <c r="G9">
        <f>IF('語彙表'!B6="","","・"&amp;F39)</f>
      </c>
    </row>
    <row r="10" spans="1:7" ht="24.75" customHeight="1">
      <c r="A10" s="21">
        <f>IF('語彙表'!B7="","",'語彙表'!D7&amp;"、"&amp;'語彙表'!E7&amp;"、"&amp;'語彙表'!F7&amp;"・")</f>
      </c>
      <c r="B10" s="21"/>
      <c r="C10" s="21"/>
      <c r="D10" s="21"/>
      <c r="G10">
        <f>IF('語彙表'!B7="","","・"&amp;F40)</f>
      </c>
    </row>
    <row r="11" spans="1:7" ht="24.75" customHeight="1">
      <c r="A11" s="21">
        <f>IF('語彙表'!B8="","",'語彙表'!D8&amp;"、"&amp;'語彙表'!E8&amp;"、"&amp;'語彙表'!F8&amp;"・")</f>
      </c>
      <c r="B11" s="21"/>
      <c r="C11" s="21"/>
      <c r="D11" s="21"/>
      <c r="G11">
        <f>IF('語彙表'!B8="","","・"&amp;F41)</f>
      </c>
    </row>
    <row r="12" spans="1:7" ht="24.75" customHeight="1">
      <c r="A12" s="21">
        <f>IF('語彙表'!B9="","",'語彙表'!D9&amp;"、"&amp;'語彙表'!E9&amp;"、"&amp;'語彙表'!F9&amp;"・")</f>
      </c>
      <c r="B12" s="21"/>
      <c r="C12" s="21"/>
      <c r="D12" s="21"/>
      <c r="G12">
        <f>IF('語彙表'!B9="","","・"&amp;F42)</f>
      </c>
    </row>
    <row r="13" spans="1:7" ht="24.75" customHeight="1">
      <c r="A13" s="21">
        <f>IF('語彙表'!B10="","",'語彙表'!D10&amp;"、"&amp;'語彙表'!E10&amp;"、"&amp;'語彙表'!F10&amp;"・")</f>
      </c>
      <c r="B13" s="21"/>
      <c r="C13" s="21"/>
      <c r="D13" s="21"/>
      <c r="G13">
        <f>IF('語彙表'!B10="","","・"&amp;F43)</f>
      </c>
    </row>
    <row r="14" spans="1:7" ht="24.75" customHeight="1">
      <c r="A14" s="21">
        <f>IF('語彙表'!B11="","",'語彙表'!D11&amp;"、"&amp;'語彙表'!E11&amp;"、"&amp;'語彙表'!F11&amp;"・")</f>
      </c>
      <c r="B14" s="21"/>
      <c r="C14" s="21"/>
      <c r="D14" s="21"/>
      <c r="G14">
        <f>IF('語彙表'!B11="","","・"&amp;F44)</f>
      </c>
    </row>
    <row r="15" spans="1:7" ht="24.75" customHeight="1">
      <c r="A15" s="21">
        <f>IF('語彙表'!B12="","",'語彙表'!D12&amp;"、"&amp;'語彙表'!E12&amp;"、"&amp;'語彙表'!F12&amp;"・")</f>
      </c>
      <c r="B15" s="21"/>
      <c r="C15" s="21"/>
      <c r="D15" s="21"/>
      <c r="G15">
        <f>IF('語彙表'!B12="","","・"&amp;F45)</f>
      </c>
    </row>
    <row r="16" spans="1:7" ht="24.75" customHeight="1">
      <c r="A16" s="21">
        <f>IF('語彙表'!B13="","",'語彙表'!D13&amp;"、"&amp;'語彙表'!E13&amp;"、"&amp;'語彙表'!F13&amp;"・")</f>
      </c>
      <c r="B16" s="21"/>
      <c r="C16" s="21"/>
      <c r="D16" s="21"/>
      <c r="G16">
        <f>IF('語彙表'!B13="","","・"&amp;F46)</f>
      </c>
    </row>
    <row r="17" spans="1:7" ht="24.75" customHeight="1">
      <c r="A17" s="21">
        <f>IF('語彙表'!B14="","",'語彙表'!D14&amp;"、"&amp;'語彙表'!E14&amp;"、"&amp;'語彙表'!F14&amp;"・")</f>
      </c>
      <c r="B17" s="21"/>
      <c r="C17" s="21"/>
      <c r="D17" s="21"/>
      <c r="G17">
        <f>IF('語彙表'!B14="","","・"&amp;F47)</f>
      </c>
    </row>
    <row r="18" spans="1:7" ht="24.75" customHeight="1">
      <c r="A18" s="21">
        <f>IF('語彙表'!B15="","",'語彙表'!D15&amp;"、"&amp;'語彙表'!E15&amp;"、"&amp;'語彙表'!F15&amp;"・")</f>
      </c>
      <c r="B18" s="21"/>
      <c r="C18" s="21"/>
      <c r="D18" s="21"/>
      <c r="G18">
        <f>IF('語彙表'!B15="","","・"&amp;F48)</f>
      </c>
    </row>
    <row r="19" spans="1:7" ht="24.75" customHeight="1">
      <c r="A19" s="21">
        <f>IF('語彙表'!B16="","",'語彙表'!D16&amp;"、"&amp;'語彙表'!E16&amp;"、"&amp;'語彙表'!F16&amp;"・")</f>
      </c>
      <c r="B19" s="21"/>
      <c r="C19" s="21"/>
      <c r="D19" s="21"/>
      <c r="G19">
        <f>IF('語彙表'!B16="","","・"&amp;F49)</f>
      </c>
    </row>
    <row r="20" spans="1:7" ht="24.75" customHeight="1">
      <c r="A20" s="21">
        <f>IF('語彙表'!B17="","",'語彙表'!D17&amp;"、"&amp;'語彙表'!E17&amp;"、"&amp;'語彙表'!F17&amp;"・")</f>
      </c>
      <c r="B20" s="21"/>
      <c r="C20" s="21"/>
      <c r="D20" s="21"/>
      <c r="G20">
        <f>IF('語彙表'!B17="","","・"&amp;F50)</f>
      </c>
    </row>
    <row r="21" spans="1:7" ht="24.75" customHeight="1">
      <c r="A21" s="21">
        <f>IF('語彙表'!B18="","",'語彙表'!D18&amp;"、"&amp;'語彙表'!E18&amp;"、"&amp;'語彙表'!F18&amp;"・")</f>
      </c>
      <c r="B21" s="21"/>
      <c r="C21" s="21"/>
      <c r="D21" s="21"/>
      <c r="G21">
        <f>IF('語彙表'!B18="","","・"&amp;F51)</f>
      </c>
    </row>
    <row r="22" spans="1:7" ht="24.75" customHeight="1">
      <c r="A22" s="21">
        <f>IF('語彙表'!B19="","",'語彙表'!D19&amp;"、"&amp;'語彙表'!E19&amp;"、"&amp;'語彙表'!F19&amp;"・")</f>
      </c>
      <c r="B22" s="21"/>
      <c r="C22" s="21"/>
      <c r="D22" s="21"/>
      <c r="G22">
        <f>IF('語彙表'!B19="","","・"&amp;F52)</f>
      </c>
    </row>
    <row r="23" spans="1:7" ht="24.75" customHeight="1">
      <c r="A23" s="21">
        <f>IF('語彙表'!B20="","",'語彙表'!D20&amp;"、"&amp;'語彙表'!E20&amp;"、"&amp;'語彙表'!F20&amp;"・")</f>
      </c>
      <c r="B23" s="21"/>
      <c r="C23" s="21"/>
      <c r="D23" s="21"/>
      <c r="G23">
        <f>IF('語彙表'!B20="","","・"&amp;F53)</f>
      </c>
    </row>
    <row r="24" spans="1:7" ht="24.75" customHeight="1">
      <c r="A24" s="21">
        <f>IF('語彙表'!B21="","",'語彙表'!D21&amp;"、"&amp;'語彙表'!E21&amp;"、"&amp;'語彙表'!F21&amp;"・")</f>
      </c>
      <c r="B24" s="21"/>
      <c r="C24" s="21"/>
      <c r="D24" s="21"/>
      <c r="G24">
        <f>IF('語彙表'!B21="","","・"&amp;F54)</f>
      </c>
    </row>
    <row r="25" spans="1:7" ht="24.75" customHeight="1">
      <c r="A25" s="21">
        <f>IF('語彙表'!B22="","",'語彙表'!D22&amp;"、"&amp;'語彙表'!E22&amp;"、"&amp;'語彙表'!F22&amp;"・")</f>
      </c>
      <c r="B25" s="21"/>
      <c r="C25" s="21"/>
      <c r="D25" s="21"/>
      <c r="G25">
        <f>IF('語彙表'!B22="","","・"&amp;F55)</f>
      </c>
    </row>
    <row r="26" spans="1:7" ht="24.75" customHeight="1">
      <c r="A26" s="21">
        <f>IF('語彙表'!B23="","",'語彙表'!D23&amp;"、"&amp;'語彙表'!E23&amp;"、"&amp;'語彙表'!F23&amp;"・")</f>
      </c>
      <c r="B26" s="21"/>
      <c r="C26" s="21"/>
      <c r="D26" s="21"/>
      <c r="G26">
        <f>IF('語彙表'!B23="","","・"&amp;F56)</f>
      </c>
    </row>
    <row r="27" spans="1:7" ht="24.75" customHeight="1">
      <c r="A27" s="21">
        <f>IF('語彙表'!B24="","",'語彙表'!D24&amp;"、"&amp;'語彙表'!E24&amp;"、"&amp;'語彙表'!F24&amp;"・")</f>
      </c>
      <c r="B27" s="21"/>
      <c r="C27" s="21"/>
      <c r="D27" s="21"/>
      <c r="G27">
        <f>IF('語彙表'!B24="","","・"&amp;F57)</f>
      </c>
    </row>
    <row r="28" spans="1:7" ht="24.75" customHeight="1">
      <c r="A28" s="21">
        <f>IF('語彙表'!B25="","",'語彙表'!D25&amp;"、"&amp;'語彙表'!E25&amp;"、"&amp;'語彙表'!F25&amp;"・")</f>
      </c>
      <c r="B28" s="21"/>
      <c r="C28" s="21"/>
      <c r="D28" s="21"/>
      <c r="G28">
        <f>IF('語彙表'!B25="","","・"&amp;F58)</f>
      </c>
    </row>
    <row r="29" spans="1:7" ht="24.75" customHeight="1">
      <c r="A29" s="21">
        <f>IF('語彙表'!B26="","",'語彙表'!D26&amp;"、"&amp;'語彙表'!E26&amp;"、"&amp;'語彙表'!F26&amp;"・")</f>
      </c>
      <c r="B29" s="21"/>
      <c r="C29" s="21"/>
      <c r="D29" s="21"/>
      <c r="G29">
        <f>IF('語彙表'!B26="","","・"&amp;F59)</f>
      </c>
    </row>
    <row r="30" spans="1:7" ht="24.75" customHeight="1">
      <c r="A30" s="21">
        <f>IF('語彙表'!B27="","",'語彙表'!D27&amp;"、"&amp;'語彙表'!E27&amp;"、"&amp;'語彙表'!F27&amp;"・")</f>
      </c>
      <c r="B30" s="21"/>
      <c r="C30" s="21"/>
      <c r="D30" s="21"/>
      <c r="G30">
        <f>IF('語彙表'!B27="","","・"&amp;F60)</f>
      </c>
    </row>
    <row r="31" spans="1:7" ht="13.5">
      <c r="A31" s="21">
        <f>IF('語彙表'!B28="","",'語彙表'!D28&amp;"、"&amp;'語彙表'!E28&amp;"、"&amp;'語彙表'!F28&amp;"・")</f>
      </c>
      <c r="B31" s="21"/>
      <c r="C31" s="21"/>
      <c r="D31" s="21"/>
      <c r="G31">
        <f>IF('語彙表'!B28="","","・"&amp;F61)</f>
      </c>
    </row>
    <row r="32" spans="1:4" ht="13.5">
      <c r="A32" s="21">
        <f>IF('語彙表'!B29="","",'語彙表'!D29&amp;"、"&amp;'語彙表'!E29&amp;"、"&amp;'語彙表'!F29&amp;"・")</f>
      </c>
      <c r="B32" s="21"/>
      <c r="C32" s="21"/>
      <c r="D32" s="21"/>
    </row>
    <row r="33" spans="1:4" ht="13.5">
      <c r="A33" s="21"/>
      <c r="B33" s="21"/>
      <c r="C33" s="21"/>
      <c r="D33" s="21"/>
    </row>
    <row r="34" spans="1:4" ht="13.5">
      <c r="A34" s="21"/>
      <c r="B34" s="21"/>
      <c r="C34" s="21"/>
      <c r="D34" s="21"/>
    </row>
    <row r="35" spans="1:4" ht="13.5">
      <c r="A35" s="21"/>
      <c r="B35" s="21"/>
      <c r="C35" s="21"/>
      <c r="D35" s="21"/>
    </row>
    <row r="37" spans="1:6" ht="13.5" hidden="1">
      <c r="A37">
        <f ca="1">IF(C37="","",RAND())</f>
      </c>
      <c r="B37">
        <f aca="true" t="shared" si="0" ref="B37:B61">IF(A37="",25,RANK(A37,$A$37:$A$61))</f>
        <v>25</v>
      </c>
      <c r="C37">
        <f>IF('語彙表'!B4="","",'語彙表'!B4)</f>
      </c>
      <c r="D37">
        <v>1</v>
      </c>
      <c r="E37" t="e">
        <f>VLOOKUP(D37,$B$37:C61,2,FALSE)</f>
        <v>#N/A</v>
      </c>
      <c r="F37">
        <f aca="true" t="shared" si="1" ref="F37:F44">IF(ISERROR(E37),"",E37)</f>
      </c>
    </row>
    <row r="38" spans="1:6" ht="13.5" hidden="1">
      <c r="A38">
        <f aca="true" ca="1" t="shared" si="2" ref="A38:A61">IF(C38="","",RAND())</f>
      </c>
      <c r="B38">
        <f t="shared" si="0"/>
        <v>25</v>
      </c>
      <c r="C38">
        <f>IF('語彙表'!B5="","",'語彙表'!B5)</f>
      </c>
      <c r="D38">
        <v>2</v>
      </c>
      <c r="E38" t="e">
        <f>VLOOKUP(D38,$B$37:C62,2,FALSE)</f>
        <v>#N/A</v>
      </c>
      <c r="F38">
        <f t="shared" si="1"/>
      </c>
    </row>
    <row r="39" spans="1:6" ht="13.5" hidden="1">
      <c r="A39">
        <f ca="1" t="shared" si="2"/>
      </c>
      <c r="B39">
        <f t="shared" si="0"/>
        <v>25</v>
      </c>
      <c r="C39">
        <f>IF('語彙表'!B6="","",'語彙表'!B6)</f>
      </c>
      <c r="D39">
        <v>3</v>
      </c>
      <c r="E39" t="e">
        <f>VLOOKUP(D39,$B$37:C63,2,FALSE)</f>
        <v>#N/A</v>
      </c>
      <c r="F39">
        <f t="shared" si="1"/>
      </c>
    </row>
    <row r="40" spans="1:6" ht="13.5" hidden="1">
      <c r="A40">
        <f ca="1" t="shared" si="2"/>
      </c>
      <c r="B40">
        <f t="shared" si="0"/>
        <v>25</v>
      </c>
      <c r="C40">
        <f>IF('語彙表'!B7="","",'語彙表'!B7)</f>
      </c>
      <c r="D40">
        <v>4</v>
      </c>
      <c r="E40" t="e">
        <f>VLOOKUP(D40,$B$37:C64,2,FALSE)</f>
        <v>#N/A</v>
      </c>
      <c r="F40">
        <f t="shared" si="1"/>
      </c>
    </row>
    <row r="41" spans="1:6" ht="13.5" hidden="1">
      <c r="A41">
        <f ca="1" t="shared" si="2"/>
      </c>
      <c r="B41">
        <f t="shared" si="0"/>
        <v>25</v>
      </c>
      <c r="C41">
        <f>IF('語彙表'!B8="","",'語彙表'!B8)</f>
      </c>
      <c r="D41">
        <v>5</v>
      </c>
      <c r="E41" t="e">
        <f>VLOOKUP(D41,$B$37:C65,2,FALSE)</f>
        <v>#N/A</v>
      </c>
      <c r="F41">
        <f t="shared" si="1"/>
      </c>
    </row>
    <row r="42" spans="1:6" ht="13.5" hidden="1">
      <c r="A42">
        <f ca="1" t="shared" si="2"/>
      </c>
      <c r="B42">
        <f t="shared" si="0"/>
        <v>25</v>
      </c>
      <c r="C42">
        <f>IF('語彙表'!B9="","",'語彙表'!B9)</f>
      </c>
      <c r="D42">
        <v>6</v>
      </c>
      <c r="E42" t="e">
        <f>VLOOKUP(D42,$B$37:C66,2,FALSE)</f>
        <v>#N/A</v>
      </c>
      <c r="F42">
        <f t="shared" si="1"/>
      </c>
    </row>
    <row r="43" spans="1:6" ht="13.5" hidden="1">
      <c r="A43">
        <f ca="1" t="shared" si="2"/>
      </c>
      <c r="B43">
        <f t="shared" si="0"/>
        <v>25</v>
      </c>
      <c r="C43">
        <f>IF('語彙表'!B10="","",'語彙表'!B10)</f>
      </c>
      <c r="D43">
        <v>7</v>
      </c>
      <c r="E43" t="e">
        <f>VLOOKUP(D43,$B$37:C67,2,FALSE)</f>
        <v>#N/A</v>
      </c>
      <c r="F43">
        <f t="shared" si="1"/>
      </c>
    </row>
    <row r="44" spans="1:6" ht="13.5" hidden="1">
      <c r="A44">
        <f ca="1" t="shared" si="2"/>
      </c>
      <c r="B44">
        <f t="shared" si="0"/>
        <v>25</v>
      </c>
      <c r="C44">
        <f>IF('語彙表'!B11="","",'語彙表'!B11)</f>
      </c>
      <c r="D44">
        <v>8</v>
      </c>
      <c r="E44" t="e">
        <f>VLOOKUP(D44,$B$37:C68,2,FALSE)</f>
        <v>#N/A</v>
      </c>
      <c r="F44">
        <f t="shared" si="1"/>
      </c>
    </row>
    <row r="45" spans="1:6" ht="13.5" hidden="1">
      <c r="A45">
        <f ca="1" t="shared" si="2"/>
      </c>
      <c r="B45">
        <f t="shared" si="0"/>
        <v>25</v>
      </c>
      <c r="C45">
        <f>IF('語彙表'!B12="","",'語彙表'!B12)</f>
      </c>
      <c r="D45">
        <v>9</v>
      </c>
      <c r="E45" t="e">
        <f>VLOOKUP(D45,$B$37:C69,2,FALSE)</f>
        <v>#N/A</v>
      </c>
      <c r="F45">
        <f aca="true" t="shared" si="3" ref="F45:F61">IF(ISERROR(E45),"",E45)</f>
      </c>
    </row>
    <row r="46" spans="1:6" ht="13.5" hidden="1">
      <c r="A46">
        <f ca="1" t="shared" si="2"/>
      </c>
      <c r="B46">
        <f t="shared" si="0"/>
        <v>25</v>
      </c>
      <c r="C46">
        <f>IF('語彙表'!B13="","",'語彙表'!B13)</f>
      </c>
      <c r="D46">
        <v>10</v>
      </c>
      <c r="E46" t="e">
        <f>VLOOKUP(D46,$B$37:C70,2,FALSE)</f>
        <v>#N/A</v>
      </c>
      <c r="F46">
        <f t="shared" si="3"/>
      </c>
    </row>
    <row r="47" spans="1:6" ht="13.5" hidden="1">
      <c r="A47">
        <f ca="1" t="shared" si="2"/>
      </c>
      <c r="B47">
        <f t="shared" si="0"/>
        <v>25</v>
      </c>
      <c r="C47">
        <f>IF('語彙表'!B14="","",'語彙表'!B14)</f>
      </c>
      <c r="D47">
        <v>11</v>
      </c>
      <c r="E47" t="e">
        <f>VLOOKUP(D47,$B$37:C71,2,FALSE)</f>
        <v>#N/A</v>
      </c>
      <c r="F47">
        <f t="shared" si="3"/>
      </c>
    </row>
    <row r="48" spans="1:6" ht="13.5" hidden="1">
      <c r="A48">
        <f ca="1" t="shared" si="2"/>
      </c>
      <c r="B48">
        <f t="shared" si="0"/>
        <v>25</v>
      </c>
      <c r="C48">
        <f>IF('語彙表'!B15="","",'語彙表'!B15)</f>
      </c>
      <c r="D48">
        <v>12</v>
      </c>
      <c r="E48" t="e">
        <f>VLOOKUP(D48,$B$37:C72,2,FALSE)</f>
        <v>#N/A</v>
      </c>
      <c r="F48">
        <f t="shared" si="3"/>
      </c>
    </row>
    <row r="49" spans="1:6" ht="13.5" hidden="1">
      <c r="A49">
        <f ca="1" t="shared" si="2"/>
      </c>
      <c r="B49">
        <f t="shared" si="0"/>
        <v>25</v>
      </c>
      <c r="C49">
        <f>IF('語彙表'!B16="","",'語彙表'!B16)</f>
      </c>
      <c r="D49">
        <v>13</v>
      </c>
      <c r="E49" t="e">
        <f>VLOOKUP(D49,$B$37:C73,2,FALSE)</f>
        <v>#N/A</v>
      </c>
      <c r="F49">
        <f t="shared" si="3"/>
      </c>
    </row>
    <row r="50" spans="1:6" ht="13.5" hidden="1">
      <c r="A50">
        <f ca="1" t="shared" si="2"/>
      </c>
      <c r="B50">
        <f t="shared" si="0"/>
        <v>25</v>
      </c>
      <c r="C50">
        <f>IF('語彙表'!B17="","",'語彙表'!B17)</f>
      </c>
      <c r="D50">
        <v>14</v>
      </c>
      <c r="E50" t="e">
        <f>VLOOKUP(D50,$B$37:C74,2,FALSE)</f>
        <v>#N/A</v>
      </c>
      <c r="F50">
        <f t="shared" si="3"/>
      </c>
    </row>
    <row r="51" spans="1:6" ht="13.5" hidden="1">
      <c r="A51">
        <f ca="1" t="shared" si="2"/>
      </c>
      <c r="B51">
        <f t="shared" si="0"/>
        <v>25</v>
      </c>
      <c r="C51">
        <f>IF('語彙表'!B18="","",'語彙表'!B18)</f>
      </c>
      <c r="D51">
        <v>15</v>
      </c>
      <c r="E51" t="e">
        <f>VLOOKUP(D51,$B$37:C75,2,FALSE)</f>
        <v>#N/A</v>
      </c>
      <c r="F51">
        <f t="shared" si="3"/>
      </c>
    </row>
    <row r="52" spans="1:6" ht="13.5" hidden="1">
      <c r="A52">
        <f ca="1" t="shared" si="2"/>
      </c>
      <c r="B52">
        <f t="shared" si="0"/>
        <v>25</v>
      </c>
      <c r="C52">
        <f>IF('語彙表'!B19="","",'語彙表'!B19)</f>
      </c>
      <c r="D52">
        <v>16</v>
      </c>
      <c r="E52" t="e">
        <f>VLOOKUP(D52,$B$37:C76,2,FALSE)</f>
        <v>#N/A</v>
      </c>
      <c r="F52">
        <f t="shared" si="3"/>
      </c>
    </row>
    <row r="53" spans="1:6" ht="13.5" hidden="1">
      <c r="A53">
        <f ca="1" t="shared" si="2"/>
      </c>
      <c r="B53">
        <f t="shared" si="0"/>
        <v>25</v>
      </c>
      <c r="C53">
        <f>IF('語彙表'!B20="","",'語彙表'!B20)</f>
      </c>
      <c r="D53">
        <v>17</v>
      </c>
      <c r="E53" t="e">
        <f>VLOOKUP(D53,$B$37:C77,2,FALSE)</f>
        <v>#N/A</v>
      </c>
      <c r="F53">
        <f t="shared" si="3"/>
      </c>
    </row>
    <row r="54" spans="1:6" ht="13.5" hidden="1">
      <c r="A54">
        <f ca="1" t="shared" si="2"/>
      </c>
      <c r="B54">
        <f t="shared" si="0"/>
        <v>25</v>
      </c>
      <c r="C54">
        <f>IF('語彙表'!B21="","",'語彙表'!B21)</f>
      </c>
      <c r="D54">
        <v>18</v>
      </c>
      <c r="E54" t="e">
        <f>VLOOKUP(D54,$B$37:C78,2,FALSE)</f>
        <v>#N/A</v>
      </c>
      <c r="F54">
        <f t="shared" si="3"/>
      </c>
    </row>
    <row r="55" spans="1:6" ht="13.5" hidden="1">
      <c r="A55">
        <f ca="1" t="shared" si="2"/>
      </c>
      <c r="B55">
        <f t="shared" si="0"/>
        <v>25</v>
      </c>
      <c r="C55">
        <f>IF('語彙表'!B22="","",'語彙表'!B22)</f>
      </c>
      <c r="D55">
        <v>19</v>
      </c>
      <c r="E55" t="e">
        <f>VLOOKUP(D55,$B$37:C79,2,FALSE)</f>
        <v>#N/A</v>
      </c>
      <c r="F55">
        <f t="shared" si="3"/>
      </c>
    </row>
    <row r="56" spans="1:6" ht="13.5" hidden="1">
      <c r="A56">
        <f ca="1" t="shared" si="2"/>
      </c>
      <c r="B56">
        <f t="shared" si="0"/>
        <v>25</v>
      </c>
      <c r="C56">
        <f>IF('語彙表'!B23="","",'語彙表'!B23)</f>
      </c>
      <c r="D56">
        <v>20</v>
      </c>
      <c r="E56" t="e">
        <f>VLOOKUP(D56,$B$37:C80,2,FALSE)</f>
        <v>#N/A</v>
      </c>
      <c r="F56">
        <f t="shared" si="3"/>
      </c>
    </row>
    <row r="57" spans="1:6" ht="13.5" hidden="1">
      <c r="A57">
        <f ca="1" t="shared" si="2"/>
      </c>
      <c r="B57">
        <f t="shared" si="0"/>
        <v>25</v>
      </c>
      <c r="C57">
        <f>IF('語彙表'!B24="","",'語彙表'!B24)</f>
      </c>
      <c r="D57">
        <v>21</v>
      </c>
      <c r="E57" t="e">
        <f>VLOOKUP(D57,$B$37:C81,2,FALSE)</f>
        <v>#N/A</v>
      </c>
      <c r="F57">
        <f t="shared" si="3"/>
      </c>
    </row>
    <row r="58" spans="1:6" ht="13.5" hidden="1">
      <c r="A58">
        <f ca="1" t="shared" si="2"/>
      </c>
      <c r="B58">
        <f t="shared" si="0"/>
        <v>25</v>
      </c>
      <c r="C58">
        <f>IF('語彙表'!B25="","",'語彙表'!B25)</f>
      </c>
      <c r="D58">
        <v>22</v>
      </c>
      <c r="E58" t="e">
        <f>VLOOKUP(D58,$B$37:C82,2,FALSE)</f>
        <v>#N/A</v>
      </c>
      <c r="F58">
        <f t="shared" si="3"/>
      </c>
    </row>
    <row r="59" spans="1:6" ht="13.5" hidden="1">
      <c r="A59">
        <f ca="1" t="shared" si="2"/>
      </c>
      <c r="B59">
        <f t="shared" si="0"/>
        <v>25</v>
      </c>
      <c r="C59">
        <f>IF('語彙表'!B26="","",'語彙表'!B26)</f>
      </c>
      <c r="D59">
        <v>23</v>
      </c>
      <c r="E59" t="e">
        <f>VLOOKUP(D59,$B$37:C83,2,FALSE)</f>
        <v>#N/A</v>
      </c>
      <c r="F59">
        <f t="shared" si="3"/>
      </c>
    </row>
    <row r="60" spans="1:6" ht="13.5" hidden="1">
      <c r="A60">
        <f ca="1" t="shared" si="2"/>
      </c>
      <c r="B60">
        <f t="shared" si="0"/>
        <v>25</v>
      </c>
      <c r="C60">
        <f>IF('語彙表'!B27="","",'語彙表'!B27)</f>
      </c>
      <c r="D60">
        <v>24</v>
      </c>
      <c r="E60" t="e">
        <f>VLOOKUP(D60,$B$37:C84,2,FALSE)</f>
        <v>#N/A</v>
      </c>
      <c r="F60">
        <f>IF(ISERROR(E60),"",E60)</f>
      </c>
    </row>
    <row r="61" spans="1:6" ht="13.5" hidden="1">
      <c r="A61">
        <f ca="1" t="shared" si="2"/>
      </c>
      <c r="B61">
        <f t="shared" si="0"/>
        <v>25</v>
      </c>
      <c r="C61">
        <f>IF('語彙表'!B28="","",'語彙表'!B28)</f>
      </c>
      <c r="D61">
        <v>25</v>
      </c>
      <c r="E61">
        <f>VLOOKUP(D61,$B$37:C85,2,FALSE)</f>
      </c>
      <c r="F61">
        <f t="shared" si="3"/>
      </c>
    </row>
  </sheetData>
  <mergeCells count="31">
    <mergeCell ref="A20:D20"/>
    <mergeCell ref="A31:D31"/>
    <mergeCell ref="A32:D32"/>
    <mergeCell ref="A33:D33"/>
    <mergeCell ref="A29:D29"/>
    <mergeCell ref="A30:D30"/>
    <mergeCell ref="A21:D21"/>
    <mergeCell ref="A25:D25"/>
    <mergeCell ref="A18:D18"/>
    <mergeCell ref="A19:D19"/>
    <mergeCell ref="A34:D34"/>
    <mergeCell ref="A35:D35"/>
    <mergeCell ref="A26:D26"/>
    <mergeCell ref="A27:D27"/>
    <mergeCell ref="A28:D28"/>
    <mergeCell ref="A22:D22"/>
    <mergeCell ref="A23:D23"/>
    <mergeCell ref="A24:D24"/>
    <mergeCell ref="A14:D14"/>
    <mergeCell ref="A15:D15"/>
    <mergeCell ref="A16:D16"/>
    <mergeCell ref="A17:D17"/>
    <mergeCell ref="A10:D10"/>
    <mergeCell ref="A11:D11"/>
    <mergeCell ref="A12:D12"/>
    <mergeCell ref="A13:D13"/>
    <mergeCell ref="A1:I1"/>
    <mergeCell ref="A7:D7"/>
    <mergeCell ref="A8:D8"/>
    <mergeCell ref="A9:D9"/>
    <mergeCell ref="A2:B2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&amp;R「むらログ」日本語教師の仕事術
http://mongolia.seesaa.net/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1">
      <selection activeCell="A18" sqref="A18"/>
    </sheetView>
  </sheetViews>
  <sheetFormatPr defaultColWidth="9.00390625" defaultRowHeight="13.5"/>
  <cols>
    <col min="1" max="1" width="10.50390625" style="0" bestFit="1" customWidth="1"/>
  </cols>
  <sheetData>
    <row r="1" spans="1:9" ht="13.5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2" spans="1:2" ht="13.5">
      <c r="A2" s="22">
        <f ca="1">TODAY()</f>
        <v>39514</v>
      </c>
      <c r="B2" s="22"/>
    </row>
    <row r="3" spans="3:9" ht="13.5">
      <c r="C3" s="5" t="s">
        <v>13</v>
      </c>
      <c r="D3" s="7"/>
      <c r="E3" s="5" t="s">
        <v>10</v>
      </c>
      <c r="F3" s="7"/>
      <c r="G3" s="5" t="s">
        <v>9</v>
      </c>
      <c r="H3" s="6"/>
      <c r="I3" s="6"/>
    </row>
    <row r="4" ht="27" customHeight="1"/>
    <row r="5" ht="13.5">
      <c r="A5" t="s">
        <v>25</v>
      </c>
    </row>
    <row r="6" ht="27.75" customHeight="1"/>
    <row r="7" spans="1:7" ht="39.75" customHeight="1">
      <c r="A7" s="9">
        <f>IF(J31="","",J31)</f>
      </c>
      <c r="B7">
        <f aca="true" t="shared" si="0" ref="B7:B18">IF(A7="","","_________________________________")</f>
      </c>
      <c r="F7" s="9">
        <f>IF(J32="","",J32)</f>
      </c>
      <c r="G7">
        <f aca="true" t="shared" si="1" ref="G7:G18">IF(F7="","","_________________________________")</f>
      </c>
    </row>
    <row r="8" spans="1:7" ht="39.75" customHeight="1">
      <c r="A8" s="9">
        <f>IF(J33="","",J33)</f>
      </c>
      <c r="B8">
        <f t="shared" si="0"/>
      </c>
      <c r="F8" s="9">
        <f>IF(J34="","",J34)</f>
      </c>
      <c r="G8">
        <f t="shared" si="1"/>
      </c>
    </row>
    <row r="9" spans="1:7" ht="39.75" customHeight="1">
      <c r="A9" s="9">
        <f>IF(J35="","",J35)</f>
      </c>
      <c r="B9">
        <f t="shared" si="0"/>
      </c>
      <c r="F9" s="9">
        <f>IF(J36="","",J36)</f>
      </c>
      <c r="G9">
        <f t="shared" si="1"/>
      </c>
    </row>
    <row r="10" spans="1:7" ht="39.75" customHeight="1">
      <c r="A10" s="9">
        <f>IF(J37="","",J37)</f>
      </c>
      <c r="B10">
        <f t="shared" si="0"/>
      </c>
      <c r="F10" s="9">
        <f>IF(J38="","",J38)</f>
      </c>
      <c r="G10">
        <f t="shared" si="1"/>
      </c>
    </row>
    <row r="11" spans="1:7" ht="39.75" customHeight="1">
      <c r="A11" s="9">
        <f>IF(J39="","",J39)</f>
      </c>
      <c r="B11">
        <f t="shared" si="0"/>
      </c>
      <c r="F11" s="9">
        <f>IF(J40="","",J40)</f>
      </c>
      <c r="G11">
        <f t="shared" si="1"/>
      </c>
    </row>
    <row r="12" spans="1:7" ht="39.75" customHeight="1">
      <c r="A12" s="9">
        <f>IF(J41="","",J41)</f>
      </c>
      <c r="B12">
        <f t="shared" si="0"/>
      </c>
      <c r="F12" s="9">
        <f>IF(J42="","",J42)</f>
      </c>
      <c r="G12">
        <f t="shared" si="1"/>
      </c>
    </row>
    <row r="13" spans="1:7" ht="39.75" customHeight="1">
      <c r="A13" s="9">
        <f>IF(J43="","",J43)</f>
      </c>
      <c r="B13">
        <f t="shared" si="0"/>
      </c>
      <c r="F13" s="9">
        <f>IF(J44="","",J44)</f>
      </c>
      <c r="G13">
        <f t="shared" si="1"/>
      </c>
    </row>
    <row r="14" spans="1:7" ht="39.75" customHeight="1">
      <c r="A14" s="9">
        <f>IF(J45="","",J45)</f>
      </c>
      <c r="B14">
        <f t="shared" si="0"/>
      </c>
      <c r="F14" s="9">
        <f>IF(J46="","",J46)</f>
      </c>
      <c r="G14">
        <f t="shared" si="1"/>
      </c>
    </row>
    <row r="15" spans="1:7" ht="39.75" customHeight="1">
      <c r="A15" s="9">
        <f>IF(J47="","",J47)</f>
      </c>
      <c r="B15">
        <f t="shared" si="0"/>
      </c>
      <c r="F15" s="9">
        <f>IF(J48="","",J48)</f>
      </c>
      <c r="G15">
        <f t="shared" si="1"/>
      </c>
    </row>
    <row r="16" spans="1:7" ht="39.75" customHeight="1">
      <c r="A16" s="9">
        <f>IF(J49="","",J49)</f>
      </c>
      <c r="B16">
        <f t="shared" si="0"/>
      </c>
      <c r="F16" s="9">
        <f>IF(J50="","",J50)</f>
      </c>
      <c r="G16">
        <f t="shared" si="1"/>
      </c>
    </row>
    <row r="17" spans="1:7" ht="39.75" customHeight="1">
      <c r="A17" s="9">
        <f>IF(J51="","",J51)</f>
      </c>
      <c r="B17">
        <f t="shared" si="0"/>
      </c>
      <c r="F17" s="9">
        <f>IF(J52="","",J52)</f>
      </c>
      <c r="G17">
        <f t="shared" si="1"/>
      </c>
    </row>
    <row r="18" spans="1:7" ht="39.75" customHeight="1">
      <c r="A18" s="9">
        <f>IF(J53="","",J53)</f>
      </c>
      <c r="B18">
        <f t="shared" si="0"/>
      </c>
      <c r="F18" s="9">
        <f>IF(J54="","",J54)</f>
      </c>
      <c r="G18">
        <f t="shared" si="1"/>
      </c>
    </row>
    <row r="19" spans="1:7" ht="39.75" customHeight="1">
      <c r="A19" s="9">
        <f>IF('語彙表'!B28="","",'語彙表'!C28)</f>
      </c>
      <c r="B19">
        <f>IF(A19="","","_________________________________")</f>
      </c>
      <c r="F19" s="9">
        <f>IF('語彙表'!B29="","",'語彙表'!C29)</f>
      </c>
      <c r="G19">
        <f>IF(F19="","","_________________________________")</f>
      </c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 hidden="1"/>
    <row r="31" spans="2:10" ht="13.5" hidden="1">
      <c r="B31">
        <f>'語彙表'!B4</f>
        <v>0</v>
      </c>
      <c r="C31">
        <f>CODE(B31)</f>
        <v>48</v>
      </c>
      <c r="D31" t="str">
        <f>IF(C31&gt;9600,"漢字",IF(C31&gt;9350,"カタカナ","ひらがな"))</f>
        <v>ひらがな</v>
      </c>
      <c r="E31">
        <f>IF(D31="漢字",COUNTIF($D$31:D31,"漢字"),"")</f>
      </c>
      <c r="F31">
        <f>B31</f>
        <v>0</v>
      </c>
      <c r="G31">
        <v>1</v>
      </c>
      <c r="H31" t="e">
        <f aca="true" t="shared" si="2" ref="H31:H56">VLOOKUP(G31,$E$31:$F$55,2,FALSE)</f>
        <v>#N/A</v>
      </c>
      <c r="I31">
        <f>IF(ISERROR(H31),"",H31)</f>
      </c>
      <c r="J31">
        <f>IF(I31="","",VLOOKUP(I31,'語彙表'!B4:C28,2,FALSE))</f>
      </c>
    </row>
    <row r="32" spans="2:10" ht="13.5" hidden="1">
      <c r="B32">
        <f>'語彙表'!B5</f>
        <v>0</v>
      </c>
      <c r="C32">
        <f aca="true" t="shared" si="3" ref="C32:C56">CODE(B32)</f>
        <v>48</v>
      </c>
      <c r="D32" t="str">
        <f aca="true" t="shared" si="4" ref="D32:D56">IF(C32&gt;9600,"漢字",IF(C32&gt;9350,"カタカナ","ひらがな"))</f>
        <v>ひらがな</v>
      </c>
      <c r="E32">
        <f>IF(D32="漢字",COUNTIF($D$31:D32,"漢字"),"")</f>
      </c>
      <c r="F32">
        <f aca="true" t="shared" si="5" ref="F32:F55">B32</f>
        <v>0</v>
      </c>
      <c r="G32">
        <v>2</v>
      </c>
      <c r="H32" t="e">
        <f t="shared" si="2"/>
        <v>#N/A</v>
      </c>
      <c r="I32">
        <f aca="true" t="shared" si="6" ref="I32:I56">IF(ISERROR(H32),"",H32)</f>
      </c>
      <c r="J32">
        <f>IF(I32="","",VLOOKUP(I32,'語彙表'!B5:C29,2,FALSE))</f>
      </c>
    </row>
    <row r="33" spans="2:10" ht="13.5" hidden="1">
      <c r="B33">
        <f>'語彙表'!B6</f>
        <v>0</v>
      </c>
      <c r="C33">
        <f t="shared" si="3"/>
        <v>48</v>
      </c>
      <c r="D33" t="str">
        <f t="shared" si="4"/>
        <v>ひらがな</v>
      </c>
      <c r="E33">
        <f>IF(D33="漢字",COUNTIF($D$31:D33,"漢字"),"")</f>
      </c>
      <c r="F33">
        <f t="shared" si="5"/>
        <v>0</v>
      </c>
      <c r="G33">
        <v>3</v>
      </c>
      <c r="H33" t="e">
        <f t="shared" si="2"/>
        <v>#N/A</v>
      </c>
      <c r="I33">
        <f t="shared" si="6"/>
      </c>
      <c r="J33">
        <f>IF(I33="","",VLOOKUP(I33,'語彙表'!B6:C30,2,FALSE))</f>
      </c>
    </row>
    <row r="34" spans="2:10" ht="13.5" hidden="1">
      <c r="B34">
        <f>'語彙表'!B7</f>
        <v>0</v>
      </c>
      <c r="C34">
        <f t="shared" si="3"/>
        <v>48</v>
      </c>
      <c r="D34" t="str">
        <f t="shared" si="4"/>
        <v>ひらがな</v>
      </c>
      <c r="E34">
        <f>IF(D34="漢字",COUNTIF($D$31:D34,"漢字"),"")</f>
      </c>
      <c r="F34">
        <f t="shared" si="5"/>
        <v>0</v>
      </c>
      <c r="G34">
        <v>4</v>
      </c>
      <c r="H34" t="e">
        <f t="shared" si="2"/>
        <v>#N/A</v>
      </c>
      <c r="I34">
        <f t="shared" si="6"/>
      </c>
      <c r="J34">
        <f>IF(I34="","",VLOOKUP(I34,'語彙表'!B7:C31,2,FALSE))</f>
      </c>
    </row>
    <row r="35" spans="2:10" ht="13.5" hidden="1">
      <c r="B35">
        <f>'語彙表'!B8</f>
        <v>0</v>
      </c>
      <c r="C35">
        <f t="shared" si="3"/>
        <v>48</v>
      </c>
      <c r="D35" t="str">
        <f t="shared" si="4"/>
        <v>ひらがな</v>
      </c>
      <c r="E35">
        <f>IF(D35="漢字",COUNTIF($D$31:D35,"漢字"),"")</f>
      </c>
      <c r="F35">
        <f t="shared" si="5"/>
        <v>0</v>
      </c>
      <c r="G35">
        <v>5</v>
      </c>
      <c r="H35" t="e">
        <f t="shared" si="2"/>
        <v>#N/A</v>
      </c>
      <c r="I35">
        <f t="shared" si="6"/>
      </c>
      <c r="J35">
        <f>IF(I35="","",VLOOKUP(I35,'語彙表'!B8:C32,2,FALSE))</f>
      </c>
    </row>
    <row r="36" spans="2:10" ht="13.5" hidden="1">
      <c r="B36">
        <f>'語彙表'!B9</f>
        <v>0</v>
      </c>
      <c r="C36">
        <f t="shared" si="3"/>
        <v>48</v>
      </c>
      <c r="D36" t="str">
        <f t="shared" si="4"/>
        <v>ひらがな</v>
      </c>
      <c r="E36">
        <f>IF(D36="漢字",COUNTIF($D$31:D36,"漢字"),"")</f>
      </c>
      <c r="F36">
        <f t="shared" si="5"/>
        <v>0</v>
      </c>
      <c r="G36">
        <v>6</v>
      </c>
      <c r="H36" t="e">
        <f t="shared" si="2"/>
        <v>#N/A</v>
      </c>
      <c r="I36">
        <f t="shared" si="6"/>
      </c>
      <c r="J36">
        <f>IF(I36="","",VLOOKUP(I36,'語彙表'!B9:C33,2,FALSE))</f>
      </c>
    </row>
    <row r="37" spans="2:10" ht="13.5" hidden="1">
      <c r="B37">
        <f>'語彙表'!B10</f>
        <v>0</v>
      </c>
      <c r="C37">
        <f t="shared" si="3"/>
        <v>48</v>
      </c>
      <c r="D37" t="str">
        <f t="shared" si="4"/>
        <v>ひらがな</v>
      </c>
      <c r="E37">
        <f>IF(D37="漢字",COUNTIF($D$31:D37,"漢字"),"")</f>
      </c>
      <c r="F37">
        <f t="shared" si="5"/>
        <v>0</v>
      </c>
      <c r="G37">
        <v>7</v>
      </c>
      <c r="H37" t="e">
        <f t="shared" si="2"/>
        <v>#N/A</v>
      </c>
      <c r="I37">
        <f t="shared" si="6"/>
      </c>
      <c r="J37">
        <f>IF(I37="","",VLOOKUP(I37,'語彙表'!B10:C34,2,FALSE))</f>
      </c>
    </row>
    <row r="38" spans="2:10" ht="13.5" hidden="1">
      <c r="B38">
        <f>'語彙表'!B11</f>
        <v>0</v>
      </c>
      <c r="C38">
        <f t="shared" si="3"/>
        <v>48</v>
      </c>
      <c r="D38" t="str">
        <f t="shared" si="4"/>
        <v>ひらがな</v>
      </c>
      <c r="E38">
        <f>IF(D38="漢字",COUNTIF($D$31:D38,"漢字"),"")</f>
      </c>
      <c r="F38">
        <f t="shared" si="5"/>
        <v>0</v>
      </c>
      <c r="G38">
        <v>8</v>
      </c>
      <c r="H38" t="e">
        <f t="shared" si="2"/>
        <v>#N/A</v>
      </c>
      <c r="I38">
        <f t="shared" si="6"/>
      </c>
      <c r="J38">
        <f>IF(I38="","",VLOOKUP(I38,'語彙表'!B11:C35,2,FALSE))</f>
      </c>
    </row>
    <row r="39" spans="2:10" ht="13.5" hidden="1">
      <c r="B39">
        <f>'語彙表'!B12</f>
        <v>0</v>
      </c>
      <c r="C39">
        <f t="shared" si="3"/>
        <v>48</v>
      </c>
      <c r="D39" t="str">
        <f t="shared" si="4"/>
        <v>ひらがな</v>
      </c>
      <c r="E39">
        <f>IF(D39="漢字",COUNTIF($D$31:D39,"漢字"),"")</f>
      </c>
      <c r="F39">
        <f t="shared" si="5"/>
        <v>0</v>
      </c>
      <c r="G39">
        <v>9</v>
      </c>
      <c r="H39" t="e">
        <f t="shared" si="2"/>
        <v>#N/A</v>
      </c>
      <c r="I39">
        <f t="shared" si="6"/>
      </c>
      <c r="J39">
        <f>IF(I39="","",VLOOKUP(I39,'語彙表'!B12:C36,2,FALSE))</f>
      </c>
    </row>
    <row r="40" spans="2:10" ht="13.5" hidden="1">
      <c r="B40">
        <f>'語彙表'!B13</f>
        <v>0</v>
      </c>
      <c r="C40">
        <f t="shared" si="3"/>
        <v>48</v>
      </c>
      <c r="D40" t="str">
        <f t="shared" si="4"/>
        <v>ひらがな</v>
      </c>
      <c r="E40">
        <f>IF(D40="漢字",COUNTIF($D$31:D40,"漢字"),"")</f>
      </c>
      <c r="F40">
        <f t="shared" si="5"/>
        <v>0</v>
      </c>
      <c r="G40">
        <v>10</v>
      </c>
      <c r="H40" t="e">
        <f t="shared" si="2"/>
        <v>#N/A</v>
      </c>
      <c r="I40">
        <f t="shared" si="6"/>
      </c>
      <c r="J40">
        <f>IF(I40="","",VLOOKUP(I40,'語彙表'!B13:C37,2,FALSE))</f>
      </c>
    </row>
    <row r="41" spans="2:10" ht="13.5" hidden="1">
      <c r="B41">
        <f>'語彙表'!B14</f>
        <v>0</v>
      </c>
      <c r="C41">
        <f t="shared" si="3"/>
        <v>48</v>
      </c>
      <c r="D41" t="str">
        <f t="shared" si="4"/>
        <v>ひらがな</v>
      </c>
      <c r="E41">
        <f>IF(D41="漢字",COUNTIF($D$31:D41,"漢字"),"")</f>
      </c>
      <c r="F41">
        <f t="shared" si="5"/>
        <v>0</v>
      </c>
      <c r="G41">
        <v>11</v>
      </c>
      <c r="H41" t="e">
        <f t="shared" si="2"/>
        <v>#N/A</v>
      </c>
      <c r="I41">
        <f t="shared" si="6"/>
      </c>
      <c r="J41">
        <f>IF(I41="","",VLOOKUP(I41,'語彙表'!B14:C38,2,FALSE))</f>
      </c>
    </row>
    <row r="42" spans="2:10" ht="13.5" hidden="1">
      <c r="B42">
        <f>'語彙表'!B15</f>
        <v>0</v>
      </c>
      <c r="C42">
        <f t="shared" si="3"/>
        <v>48</v>
      </c>
      <c r="D42" t="str">
        <f t="shared" si="4"/>
        <v>ひらがな</v>
      </c>
      <c r="E42">
        <f>IF(D42="漢字",COUNTIF($D$31:D42,"漢字"),"")</f>
      </c>
      <c r="F42">
        <f t="shared" si="5"/>
        <v>0</v>
      </c>
      <c r="G42">
        <v>12</v>
      </c>
      <c r="H42" t="e">
        <f t="shared" si="2"/>
        <v>#N/A</v>
      </c>
      <c r="I42">
        <f t="shared" si="6"/>
      </c>
      <c r="J42">
        <f>IF(I42="","",VLOOKUP(I42,'語彙表'!B15:C39,2,FALSE))</f>
      </c>
    </row>
    <row r="43" spans="2:10" ht="13.5" hidden="1">
      <c r="B43">
        <f>'語彙表'!B16</f>
        <v>0</v>
      </c>
      <c r="C43">
        <f t="shared" si="3"/>
        <v>48</v>
      </c>
      <c r="D43" t="str">
        <f t="shared" si="4"/>
        <v>ひらがな</v>
      </c>
      <c r="E43">
        <f>IF(D43="漢字",COUNTIF($D$31:D43,"漢字"),"")</f>
      </c>
      <c r="F43">
        <f t="shared" si="5"/>
        <v>0</v>
      </c>
      <c r="G43">
        <v>13</v>
      </c>
      <c r="H43" t="e">
        <f t="shared" si="2"/>
        <v>#N/A</v>
      </c>
      <c r="I43">
        <f t="shared" si="6"/>
      </c>
      <c r="J43">
        <f>IF(I43="","",VLOOKUP(I43,'語彙表'!B16:C40,2,FALSE))</f>
      </c>
    </row>
    <row r="44" spans="2:10" ht="13.5" hidden="1">
      <c r="B44">
        <f>'語彙表'!B17</f>
        <v>0</v>
      </c>
      <c r="C44">
        <f t="shared" si="3"/>
        <v>48</v>
      </c>
      <c r="D44" t="str">
        <f t="shared" si="4"/>
        <v>ひらがな</v>
      </c>
      <c r="E44">
        <f>IF(D44="漢字",COUNTIF($D$31:D44,"漢字"),"")</f>
      </c>
      <c r="F44">
        <f t="shared" si="5"/>
        <v>0</v>
      </c>
      <c r="G44">
        <v>14</v>
      </c>
      <c r="H44" t="e">
        <f t="shared" si="2"/>
        <v>#N/A</v>
      </c>
      <c r="I44">
        <f t="shared" si="6"/>
      </c>
      <c r="J44">
        <f>IF(I44="","",VLOOKUP(I44,'語彙表'!B17:C41,2,FALSE))</f>
      </c>
    </row>
    <row r="45" spans="2:10" ht="13.5" hidden="1">
      <c r="B45">
        <f>'語彙表'!B18</f>
        <v>0</v>
      </c>
      <c r="C45">
        <f t="shared" si="3"/>
        <v>48</v>
      </c>
      <c r="D45" t="str">
        <f t="shared" si="4"/>
        <v>ひらがな</v>
      </c>
      <c r="E45">
        <f>IF(D45="漢字",COUNTIF($D$31:D45,"漢字"),"")</f>
      </c>
      <c r="F45">
        <f t="shared" si="5"/>
        <v>0</v>
      </c>
      <c r="G45">
        <v>15</v>
      </c>
      <c r="H45" t="e">
        <f t="shared" si="2"/>
        <v>#N/A</v>
      </c>
      <c r="I45">
        <f t="shared" si="6"/>
      </c>
      <c r="J45">
        <f>IF(I45="","",VLOOKUP(I45,'語彙表'!B18:C42,2,FALSE))</f>
      </c>
    </row>
    <row r="46" spans="2:10" ht="13.5" hidden="1">
      <c r="B46">
        <f>'語彙表'!B19</f>
        <v>0</v>
      </c>
      <c r="C46">
        <f t="shared" si="3"/>
        <v>48</v>
      </c>
      <c r="D46" t="str">
        <f t="shared" si="4"/>
        <v>ひらがな</v>
      </c>
      <c r="E46">
        <f>IF(D46="漢字",COUNTIF($D$31:D46,"漢字"),"")</f>
      </c>
      <c r="F46">
        <f t="shared" si="5"/>
        <v>0</v>
      </c>
      <c r="G46">
        <v>16</v>
      </c>
      <c r="H46" t="e">
        <f t="shared" si="2"/>
        <v>#N/A</v>
      </c>
      <c r="I46">
        <f t="shared" si="6"/>
      </c>
      <c r="J46">
        <f>IF(I46="","",VLOOKUP(I46,'語彙表'!B19:C43,2,FALSE))</f>
      </c>
    </row>
    <row r="47" spans="2:10" ht="13.5" hidden="1">
      <c r="B47">
        <f>'語彙表'!B20</f>
        <v>0</v>
      </c>
      <c r="C47">
        <f t="shared" si="3"/>
        <v>48</v>
      </c>
      <c r="D47" t="str">
        <f t="shared" si="4"/>
        <v>ひらがな</v>
      </c>
      <c r="E47">
        <f>IF(D47="漢字",COUNTIF($D$31:D47,"漢字"),"")</f>
      </c>
      <c r="F47">
        <f t="shared" si="5"/>
        <v>0</v>
      </c>
      <c r="G47">
        <v>17</v>
      </c>
      <c r="H47" t="e">
        <f t="shared" si="2"/>
        <v>#N/A</v>
      </c>
      <c r="I47">
        <f t="shared" si="6"/>
      </c>
      <c r="J47">
        <f>IF(I47="","",VLOOKUP(I47,'語彙表'!B20:C44,2,FALSE))</f>
      </c>
    </row>
    <row r="48" spans="2:10" ht="13.5" hidden="1">
      <c r="B48">
        <f>'語彙表'!B21</f>
        <v>0</v>
      </c>
      <c r="C48">
        <f t="shared" si="3"/>
        <v>48</v>
      </c>
      <c r="D48" t="str">
        <f t="shared" si="4"/>
        <v>ひらがな</v>
      </c>
      <c r="E48">
        <f>IF(D48="漢字",COUNTIF($D$31:D48,"漢字"),"")</f>
      </c>
      <c r="F48">
        <f t="shared" si="5"/>
        <v>0</v>
      </c>
      <c r="G48">
        <v>18</v>
      </c>
      <c r="H48" t="e">
        <f t="shared" si="2"/>
        <v>#N/A</v>
      </c>
      <c r="I48">
        <f t="shared" si="6"/>
      </c>
      <c r="J48">
        <f>IF(I48="","",VLOOKUP(I48,'語彙表'!B21:C45,2,FALSE))</f>
      </c>
    </row>
    <row r="49" spans="2:10" ht="13.5" hidden="1">
      <c r="B49">
        <f>'語彙表'!B22</f>
        <v>0</v>
      </c>
      <c r="C49">
        <f t="shared" si="3"/>
        <v>48</v>
      </c>
      <c r="D49" t="str">
        <f t="shared" si="4"/>
        <v>ひらがな</v>
      </c>
      <c r="E49">
        <f>IF(D49="漢字",COUNTIF($D$31:D49,"漢字"),"")</f>
      </c>
      <c r="F49">
        <f t="shared" si="5"/>
        <v>0</v>
      </c>
      <c r="G49">
        <v>19</v>
      </c>
      <c r="H49" t="e">
        <f t="shared" si="2"/>
        <v>#N/A</v>
      </c>
      <c r="I49">
        <f t="shared" si="6"/>
      </c>
      <c r="J49">
        <f>IF(I49="","",VLOOKUP(I49,'語彙表'!B22:C46,2,FALSE))</f>
      </c>
    </row>
    <row r="50" spans="2:10" ht="13.5" hidden="1">
      <c r="B50">
        <f>'語彙表'!B23</f>
        <v>0</v>
      </c>
      <c r="C50">
        <f t="shared" si="3"/>
        <v>48</v>
      </c>
      <c r="D50" t="str">
        <f t="shared" si="4"/>
        <v>ひらがな</v>
      </c>
      <c r="E50">
        <f>IF(D50="漢字",COUNTIF($D$31:D50,"漢字"),"")</f>
      </c>
      <c r="F50">
        <f t="shared" si="5"/>
        <v>0</v>
      </c>
      <c r="G50">
        <v>20</v>
      </c>
      <c r="H50" t="e">
        <f t="shared" si="2"/>
        <v>#N/A</v>
      </c>
      <c r="I50">
        <f t="shared" si="6"/>
      </c>
      <c r="J50">
        <f>IF(I50="","",VLOOKUP(I50,'語彙表'!B23:C47,2,FALSE))</f>
      </c>
    </row>
    <row r="51" spans="2:10" ht="13.5" hidden="1">
      <c r="B51">
        <f>'語彙表'!B24</f>
        <v>0</v>
      </c>
      <c r="C51">
        <f t="shared" si="3"/>
        <v>48</v>
      </c>
      <c r="D51" t="str">
        <f t="shared" si="4"/>
        <v>ひらがな</v>
      </c>
      <c r="E51">
        <f>IF(D51="漢字",COUNTIF($D$31:D51,"漢字"),"")</f>
      </c>
      <c r="F51">
        <f t="shared" si="5"/>
        <v>0</v>
      </c>
      <c r="G51">
        <v>21</v>
      </c>
      <c r="H51" t="e">
        <f>VLOOKUP(G51,$E$31:$F$55,2,FALSE)</f>
        <v>#N/A</v>
      </c>
      <c r="I51">
        <f t="shared" si="6"/>
      </c>
      <c r="J51">
        <f>IF(I51="","",VLOOKUP(I51,'語彙表'!B24:C48,2,FALSE))</f>
      </c>
    </row>
    <row r="52" spans="2:10" ht="13.5" hidden="1">
      <c r="B52">
        <f>'語彙表'!B25</f>
        <v>0</v>
      </c>
      <c r="C52">
        <f t="shared" si="3"/>
        <v>48</v>
      </c>
      <c r="D52" t="str">
        <f t="shared" si="4"/>
        <v>ひらがな</v>
      </c>
      <c r="E52">
        <f>IF(D52="漢字",COUNTIF($D$31:D52,"漢字"),"")</f>
      </c>
      <c r="F52">
        <f t="shared" si="5"/>
        <v>0</v>
      </c>
      <c r="G52">
        <v>22</v>
      </c>
      <c r="H52" t="e">
        <f t="shared" si="2"/>
        <v>#N/A</v>
      </c>
      <c r="I52">
        <f t="shared" si="6"/>
      </c>
      <c r="J52">
        <f>IF(I52="","",VLOOKUP(I52,'語彙表'!B25:C49,2,FALSE))</f>
      </c>
    </row>
    <row r="53" spans="2:10" ht="13.5" hidden="1">
      <c r="B53">
        <f>'語彙表'!B26</f>
        <v>0</v>
      </c>
      <c r="C53">
        <f t="shared" si="3"/>
        <v>48</v>
      </c>
      <c r="D53" t="str">
        <f t="shared" si="4"/>
        <v>ひらがな</v>
      </c>
      <c r="E53">
        <f>IF(D53="漢字",COUNTIF($D$31:D53,"漢字"),"")</f>
      </c>
      <c r="F53">
        <f t="shared" si="5"/>
        <v>0</v>
      </c>
      <c r="G53">
        <v>23</v>
      </c>
      <c r="H53" t="e">
        <f t="shared" si="2"/>
        <v>#N/A</v>
      </c>
      <c r="I53">
        <f t="shared" si="6"/>
      </c>
      <c r="J53">
        <f>IF(I53="","",VLOOKUP(I53,'語彙表'!B26:C50,2,FALSE))</f>
      </c>
    </row>
    <row r="54" spans="2:10" ht="13.5" hidden="1">
      <c r="B54">
        <f>'語彙表'!B27</f>
        <v>0</v>
      </c>
      <c r="C54">
        <f t="shared" si="3"/>
        <v>48</v>
      </c>
      <c r="D54" t="str">
        <f t="shared" si="4"/>
        <v>ひらがな</v>
      </c>
      <c r="E54">
        <f>IF(D54="漢字",COUNTIF($D$31:D54,"漢字"),"")</f>
      </c>
      <c r="F54">
        <f t="shared" si="5"/>
        <v>0</v>
      </c>
      <c r="G54">
        <v>24</v>
      </c>
      <c r="H54" t="e">
        <f t="shared" si="2"/>
        <v>#N/A</v>
      </c>
      <c r="I54">
        <f t="shared" si="6"/>
      </c>
      <c r="J54">
        <f>IF(I54="","",VLOOKUP(I54,'語彙表'!B27:C51,2,FALSE))</f>
      </c>
    </row>
    <row r="55" spans="2:10" ht="13.5" hidden="1">
      <c r="B55">
        <f>'語彙表'!B28</f>
        <v>0</v>
      </c>
      <c r="C55">
        <f t="shared" si="3"/>
        <v>48</v>
      </c>
      <c r="D55" t="str">
        <f t="shared" si="4"/>
        <v>ひらがな</v>
      </c>
      <c r="E55">
        <f>IF(D55="漢字",COUNTIF($D$31:D55,"漢字"),"")</f>
      </c>
      <c r="F55">
        <f t="shared" si="5"/>
        <v>0</v>
      </c>
      <c r="G55">
        <v>25</v>
      </c>
      <c r="H55" t="e">
        <f t="shared" si="2"/>
        <v>#N/A</v>
      </c>
      <c r="I55">
        <f t="shared" si="6"/>
      </c>
      <c r="J55">
        <f>IF(I55="","",VLOOKUP(I55,'語彙表'!B28:C52,2,FALSE))</f>
      </c>
    </row>
    <row r="56" spans="2:10" ht="13.5" hidden="1">
      <c r="B56">
        <f>'語彙表'!B29</f>
        <v>0</v>
      </c>
      <c r="C56">
        <f t="shared" si="3"/>
        <v>48</v>
      </c>
      <c r="D56" t="str">
        <f t="shared" si="4"/>
        <v>ひらがな</v>
      </c>
      <c r="E56">
        <f>IF(D56="漢字",COUNTIF($D$31:D56,"漢字"),"")</f>
      </c>
      <c r="H56" t="e">
        <f t="shared" si="2"/>
        <v>#N/A</v>
      </c>
      <c r="I56">
        <f t="shared" si="6"/>
      </c>
      <c r="J56">
        <f>IF(I56="","",VLOOKUP(I56,'語彙表'!B29:C53,2,FALSE))</f>
      </c>
    </row>
    <row r="57" ht="13.5" hidden="1"/>
    <row r="58" ht="13.5" hidden="1"/>
    <row r="59" ht="13.5" hidden="1"/>
  </sheetData>
  <mergeCells count="2">
    <mergeCell ref="A1:I1"/>
    <mergeCell ref="A2:B2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&amp;R「むらログ」　日本語教師の仕事術
http://mongolia.seesaa.net/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A25" sqref="A25"/>
    </sheetView>
  </sheetViews>
  <sheetFormatPr defaultColWidth="9.00390625" defaultRowHeight="13.5"/>
  <cols>
    <col min="1" max="1" width="10.50390625" style="0" bestFit="1" customWidth="1"/>
    <col min="4" max="4" width="12.25390625" style="0" customWidth="1"/>
    <col min="5" max="5" width="4.625" style="0" customWidth="1"/>
    <col min="9" max="9" width="13.25390625" style="0" customWidth="1"/>
  </cols>
  <sheetData>
    <row r="1" spans="1:9" ht="13.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2" ht="13.5">
      <c r="A2" s="22">
        <f ca="1">TODAY()</f>
        <v>39514</v>
      </c>
      <c r="B2" s="22"/>
    </row>
    <row r="3" spans="3:9" ht="13.5">
      <c r="C3" s="5" t="s">
        <v>13</v>
      </c>
      <c r="D3" s="7"/>
      <c r="E3" s="5" t="s">
        <v>10</v>
      </c>
      <c r="F3" s="7"/>
      <c r="G3" s="5" t="s">
        <v>9</v>
      </c>
      <c r="H3" s="6"/>
      <c r="I3" s="6"/>
    </row>
    <row r="4" ht="27" customHeight="1"/>
    <row r="5" ht="13.5">
      <c r="A5" t="s">
        <v>15</v>
      </c>
    </row>
    <row r="6" ht="27.75" customHeight="1"/>
    <row r="7" spans="1:9" ht="38.25" customHeight="1">
      <c r="A7" s="23">
        <f>IF('語彙表'!B4="","",'語彙表'!D4&amp;"、"&amp;'語彙表'!E4&amp;"、"&amp;'語彙表'!F4)</f>
      </c>
      <c r="B7" s="23"/>
      <c r="C7" s="23"/>
      <c r="D7" s="9">
        <f>IF(A7="","","＿＿＿＿＿＿＿")</f>
      </c>
      <c r="F7" s="24">
        <f>IF('語彙表'!B5="","",'語彙表'!D5&amp;"、"&amp;'語彙表'!E5&amp;"、"&amp;'語彙表'!F5)</f>
      </c>
      <c r="G7" s="24"/>
      <c r="H7" s="24"/>
      <c r="I7" s="9">
        <f>IF(F7="","","＿＿＿＿＿＿＿")</f>
      </c>
    </row>
    <row r="8" spans="1:9" ht="38.25" customHeight="1">
      <c r="A8" s="23">
        <f>IF('語彙表'!B6="","",'語彙表'!D6&amp;"、"&amp;'語彙表'!E6&amp;"、"&amp;'語彙表'!F6)</f>
      </c>
      <c r="B8" s="23"/>
      <c r="C8" s="23"/>
      <c r="D8" s="9">
        <f aca="true" t="shared" si="0" ref="D8:D19">IF(A8="","","＿＿＿＿＿＿＿")</f>
      </c>
      <c r="F8" s="24">
        <f>IF('語彙表'!B7="","",'語彙表'!D7&amp;"、"&amp;'語彙表'!E7&amp;"、"&amp;'語彙表'!F7)</f>
      </c>
      <c r="G8" s="24"/>
      <c r="H8" s="24"/>
      <c r="I8" s="9">
        <f aca="true" t="shared" si="1" ref="I8:I18">IF(F8="","","＿＿＿＿＿＿＿")</f>
      </c>
    </row>
    <row r="9" spans="1:9" ht="38.25" customHeight="1">
      <c r="A9" s="23">
        <f>IF('語彙表'!B8="","",'語彙表'!D8&amp;"、"&amp;'語彙表'!E8&amp;"、"&amp;'語彙表'!F8)</f>
      </c>
      <c r="B9" s="23"/>
      <c r="C9" s="23"/>
      <c r="D9" s="9">
        <f t="shared" si="0"/>
      </c>
      <c r="F9" s="24">
        <f>IF('語彙表'!B9="","",'語彙表'!D9&amp;"、"&amp;'語彙表'!E9&amp;"、"&amp;'語彙表'!F9)</f>
      </c>
      <c r="G9" s="24"/>
      <c r="H9" s="24"/>
      <c r="I9" s="9">
        <f t="shared" si="1"/>
      </c>
    </row>
    <row r="10" spans="1:9" ht="38.25" customHeight="1">
      <c r="A10" s="23">
        <f>IF('語彙表'!B10="","",'語彙表'!D10&amp;"、"&amp;'語彙表'!E10&amp;"、"&amp;'語彙表'!F10)</f>
      </c>
      <c r="B10" s="23"/>
      <c r="C10" s="23"/>
      <c r="D10" s="9">
        <f t="shared" si="0"/>
      </c>
      <c r="F10" s="24">
        <f>IF('語彙表'!B11="","",'語彙表'!D11&amp;"、"&amp;'語彙表'!E11&amp;"、"&amp;'語彙表'!F11)</f>
      </c>
      <c r="G10" s="24"/>
      <c r="H10" s="24"/>
      <c r="I10" s="9">
        <f t="shared" si="1"/>
      </c>
    </row>
    <row r="11" spans="1:9" ht="38.25" customHeight="1">
      <c r="A11" s="23">
        <f>IF('語彙表'!B12="","",'語彙表'!D12&amp;"、"&amp;'語彙表'!E12&amp;"、"&amp;'語彙表'!F12)</f>
      </c>
      <c r="B11" s="23"/>
      <c r="C11" s="23"/>
      <c r="D11" s="9">
        <f t="shared" si="0"/>
      </c>
      <c r="F11" s="24">
        <f>IF('語彙表'!B13="","",'語彙表'!D13&amp;"、"&amp;'語彙表'!E13&amp;"、"&amp;'語彙表'!F13)</f>
      </c>
      <c r="G11" s="24"/>
      <c r="H11" s="24"/>
      <c r="I11" s="9">
        <f t="shared" si="1"/>
      </c>
    </row>
    <row r="12" spans="1:9" ht="38.25" customHeight="1">
      <c r="A12" s="23">
        <f>IF('語彙表'!B14="","",'語彙表'!D14&amp;"、"&amp;'語彙表'!E14&amp;"、"&amp;'語彙表'!F14)</f>
      </c>
      <c r="B12" s="23"/>
      <c r="C12" s="23"/>
      <c r="D12" s="9">
        <f t="shared" si="0"/>
      </c>
      <c r="F12" s="24">
        <f>IF('語彙表'!B15="","",'語彙表'!D15&amp;"、"&amp;'語彙表'!E15&amp;"、"&amp;'語彙表'!F15)</f>
      </c>
      <c r="G12" s="24"/>
      <c r="H12" s="24"/>
      <c r="I12" s="9">
        <f t="shared" si="1"/>
      </c>
    </row>
    <row r="13" spans="1:9" ht="38.25" customHeight="1">
      <c r="A13" s="23">
        <f>IF('語彙表'!B16="","",'語彙表'!D16&amp;"、"&amp;'語彙表'!E16&amp;"、"&amp;'語彙表'!F16)</f>
      </c>
      <c r="B13" s="23"/>
      <c r="C13" s="23"/>
      <c r="D13" s="9">
        <f t="shared" si="0"/>
      </c>
      <c r="F13" s="24">
        <f>IF('語彙表'!B17="","",'語彙表'!D17&amp;"、"&amp;'語彙表'!E17&amp;"、"&amp;'語彙表'!F17)</f>
      </c>
      <c r="G13" s="24"/>
      <c r="H13" s="24"/>
      <c r="I13" s="9">
        <f t="shared" si="1"/>
      </c>
    </row>
    <row r="14" spans="1:9" ht="38.25" customHeight="1">
      <c r="A14" s="24">
        <f>IF('語彙表'!B18="","",'語彙表'!D18&amp;"、"&amp;'語彙表'!E18&amp;"、"&amp;'語彙表'!F18)</f>
      </c>
      <c r="B14" s="24"/>
      <c r="C14" s="24"/>
      <c r="D14" s="9">
        <f t="shared" si="0"/>
      </c>
      <c r="F14" s="24">
        <f>IF('語彙表'!B19="","",'語彙表'!D19&amp;"、"&amp;'語彙表'!E19&amp;"、"&amp;'語彙表'!F19)</f>
      </c>
      <c r="G14" s="24"/>
      <c r="H14" s="24"/>
      <c r="I14" s="9">
        <f t="shared" si="1"/>
      </c>
    </row>
    <row r="15" spans="1:9" ht="38.25" customHeight="1">
      <c r="A15" s="24">
        <f>IF('語彙表'!B20="","",'語彙表'!D20&amp;"、"&amp;'語彙表'!E20&amp;"、"&amp;'語彙表'!F20)</f>
      </c>
      <c r="B15" s="24"/>
      <c r="C15" s="24"/>
      <c r="D15" s="9">
        <f t="shared" si="0"/>
      </c>
      <c r="F15" s="24">
        <f>IF('語彙表'!B21="","",'語彙表'!D21&amp;"、"&amp;'語彙表'!E21&amp;"、"&amp;'語彙表'!F21)</f>
      </c>
      <c r="G15" s="24"/>
      <c r="H15" s="24"/>
      <c r="I15" s="9">
        <f t="shared" si="1"/>
      </c>
    </row>
    <row r="16" spans="1:9" ht="38.25" customHeight="1">
      <c r="A16" s="24">
        <f>IF('語彙表'!B22="","",'語彙表'!D22&amp;"、"&amp;'語彙表'!E22&amp;"、"&amp;'語彙表'!F22)</f>
      </c>
      <c r="B16" s="24"/>
      <c r="C16" s="24"/>
      <c r="D16" s="9">
        <f t="shared" si="0"/>
      </c>
      <c r="F16" s="24">
        <f>IF('語彙表'!B23="","",'語彙表'!D23&amp;"、"&amp;'語彙表'!E23&amp;"、"&amp;'語彙表'!F23)</f>
      </c>
      <c r="G16" s="24"/>
      <c r="H16" s="24"/>
      <c r="I16" s="9">
        <f t="shared" si="1"/>
      </c>
    </row>
    <row r="17" spans="1:9" ht="38.25" customHeight="1">
      <c r="A17" s="24">
        <f>IF('語彙表'!B24="","",'語彙表'!D24&amp;"、"&amp;'語彙表'!E24&amp;"、"&amp;'語彙表'!F24)</f>
      </c>
      <c r="B17" s="24"/>
      <c r="C17" s="24"/>
      <c r="D17" s="9">
        <f t="shared" si="0"/>
      </c>
      <c r="F17" s="24">
        <f>IF('語彙表'!B25="","",'語彙表'!D25&amp;"、"&amp;'語彙表'!E25&amp;"、"&amp;'語彙表'!F25)</f>
      </c>
      <c r="G17" s="24"/>
      <c r="H17" s="24"/>
      <c r="I17" s="9">
        <f t="shared" si="1"/>
      </c>
    </row>
    <row r="18" spans="1:9" ht="41.25" customHeight="1">
      <c r="A18" s="24">
        <f>IF('語彙表'!B26="","",'語彙表'!D26&amp;"、"&amp;'語彙表'!E26&amp;"、"&amp;'語彙表'!F26)</f>
      </c>
      <c r="B18" s="24"/>
      <c r="C18" s="24"/>
      <c r="D18" s="9">
        <f t="shared" si="0"/>
      </c>
      <c r="F18" s="24">
        <f>IF('語彙表'!B27="","",'語彙表'!D27&amp;"、"&amp;'語彙表'!E27&amp;"、"&amp;'語彙表'!F27)</f>
      </c>
      <c r="G18" s="24"/>
      <c r="H18" s="24"/>
      <c r="I18" s="9">
        <f t="shared" si="1"/>
      </c>
    </row>
    <row r="19" spans="1:8" ht="41.25" customHeight="1">
      <c r="A19" s="24">
        <f>IF('語彙表'!B28="","",'語彙表'!D28&amp;"、"&amp;'語彙表'!E28&amp;"、"&amp;'語彙表'!F28)</f>
      </c>
      <c r="B19" s="24"/>
      <c r="C19" s="24"/>
      <c r="D19" s="9">
        <f t="shared" si="0"/>
      </c>
      <c r="F19" s="10"/>
      <c r="G19" s="10"/>
      <c r="H19" s="10"/>
    </row>
    <row r="20" spans="1:8" ht="24.75" customHeight="1">
      <c r="A20" s="8">
        <f>IF('語彙表'!B29="","",'語彙表'!D29&amp;"、"&amp;'語彙表'!E29&amp;"、"&amp;'語彙表'!F29)</f>
      </c>
      <c r="B20" s="8"/>
      <c r="C20" s="8"/>
      <c r="D20" s="10"/>
      <c r="F20" s="10"/>
      <c r="G20" s="10"/>
      <c r="H20" s="10"/>
    </row>
    <row r="21" spans="1:8" ht="24.75" customHeight="1">
      <c r="A21" s="8"/>
      <c r="B21" s="8"/>
      <c r="C21" s="8"/>
      <c r="D21" s="10"/>
      <c r="F21" s="10"/>
      <c r="G21" s="10"/>
      <c r="H21" s="10"/>
    </row>
    <row r="22" spans="1:8" ht="24.75" customHeight="1">
      <c r="A22" s="8"/>
      <c r="B22" s="8"/>
      <c r="C22" s="8"/>
      <c r="D22" s="10"/>
      <c r="F22" s="10"/>
      <c r="G22" s="10"/>
      <c r="H22" s="10"/>
    </row>
    <row r="23" spans="1:4" ht="24.75" customHeight="1">
      <c r="A23" s="8"/>
      <c r="B23" s="8"/>
      <c r="C23" s="8"/>
      <c r="D23" s="10"/>
    </row>
    <row r="24" spans="1:4" ht="24.75" customHeight="1">
      <c r="A24" s="8"/>
      <c r="B24" s="8"/>
      <c r="C24" s="8"/>
      <c r="D24" s="10"/>
    </row>
    <row r="25" spans="1:4" ht="24.75" customHeight="1">
      <c r="A25" s="10"/>
      <c r="B25" s="8"/>
      <c r="C25" s="8"/>
      <c r="D25" s="10"/>
    </row>
    <row r="26" spans="1:4" ht="24.75" customHeight="1">
      <c r="A26" s="10"/>
      <c r="B26" s="8"/>
      <c r="C26" s="8"/>
      <c r="D26" s="10"/>
    </row>
    <row r="27" spans="1:4" ht="24.75" customHeight="1">
      <c r="A27" s="10"/>
      <c r="B27" s="8"/>
      <c r="C27" s="8"/>
      <c r="D27" s="10"/>
    </row>
    <row r="28" spans="1:4" ht="24.75" customHeight="1">
      <c r="A28" s="10"/>
      <c r="B28" s="8"/>
      <c r="C28" s="8"/>
      <c r="D28" s="10"/>
    </row>
    <row r="29" spans="1:4" ht="24.75" customHeight="1">
      <c r="A29" s="10"/>
      <c r="B29" s="8"/>
      <c r="C29" s="8"/>
      <c r="D29" s="10"/>
    </row>
    <row r="30" spans="1:4" ht="24.75" customHeight="1">
      <c r="A30" s="10"/>
      <c r="B30" s="8"/>
      <c r="C30" s="8"/>
      <c r="D30" s="10"/>
    </row>
    <row r="31" spans="1:3" ht="13.5">
      <c r="A31" s="10"/>
      <c r="B31" s="10"/>
      <c r="C31" s="10"/>
    </row>
    <row r="32" spans="1:3" ht="13.5">
      <c r="A32" s="10"/>
      <c r="B32" s="10"/>
      <c r="C32" s="10"/>
    </row>
    <row r="33" spans="1:3" ht="13.5">
      <c r="A33" s="10"/>
      <c r="B33" s="10"/>
      <c r="C33" s="10"/>
    </row>
    <row r="34" spans="1:3" ht="13.5">
      <c r="A34" s="10"/>
      <c r="B34" s="10"/>
      <c r="C34" s="10"/>
    </row>
    <row r="35" spans="1:3" ht="13.5">
      <c r="A35" s="10"/>
      <c r="B35" s="10"/>
      <c r="C35" s="10"/>
    </row>
    <row r="36" spans="2:3" ht="13.5">
      <c r="B36" s="10"/>
      <c r="C36" s="10"/>
    </row>
    <row r="37" spans="2:3" ht="13.5">
      <c r="B37" s="10"/>
      <c r="C37" s="10"/>
    </row>
    <row r="38" spans="2:3" ht="13.5">
      <c r="B38" s="10"/>
      <c r="C38" s="10"/>
    </row>
    <row r="39" spans="2:3" ht="13.5">
      <c r="B39" s="10"/>
      <c r="C39" s="10"/>
    </row>
    <row r="40" spans="2:3" ht="13.5">
      <c r="B40" s="10"/>
      <c r="C40" s="10"/>
    </row>
    <row r="41" spans="2:3" ht="13.5">
      <c r="B41" s="10"/>
      <c r="C41" s="10"/>
    </row>
  </sheetData>
  <mergeCells count="27">
    <mergeCell ref="A19:C19"/>
    <mergeCell ref="A18:C18"/>
    <mergeCell ref="A17:C17"/>
    <mergeCell ref="F10:H10"/>
    <mergeCell ref="F16:H16"/>
    <mergeCell ref="F17:H17"/>
    <mergeCell ref="F18:H18"/>
    <mergeCell ref="F11:H11"/>
    <mergeCell ref="F12:H12"/>
    <mergeCell ref="F13:H13"/>
    <mergeCell ref="F14:H14"/>
    <mergeCell ref="F15:H15"/>
    <mergeCell ref="A13:C13"/>
    <mergeCell ref="A14:C14"/>
    <mergeCell ref="A15:C15"/>
    <mergeCell ref="A1:I1"/>
    <mergeCell ref="A7:C7"/>
    <mergeCell ref="A8:C8"/>
    <mergeCell ref="A9:C9"/>
    <mergeCell ref="A2:B2"/>
    <mergeCell ref="F7:H7"/>
    <mergeCell ref="F8:H8"/>
    <mergeCell ref="F9:H9"/>
    <mergeCell ref="A10:C10"/>
    <mergeCell ref="A11:C11"/>
    <mergeCell ref="A12:C12"/>
    <mergeCell ref="A16:C16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&amp;R「むらログ」　日本語教師の仕事術
http://mongolia.seesaa.net/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7"/>
  <sheetViews>
    <sheetView showGridLines="0" workbookViewId="0" topLeftCell="A16">
      <selection activeCell="A35" sqref="A35:D35"/>
    </sheetView>
  </sheetViews>
  <sheetFormatPr defaultColWidth="9.00390625" defaultRowHeight="20.25" customHeight="1"/>
  <sheetData>
    <row r="1" spans="1:9" ht="51" customHeight="1">
      <c r="A1" s="25">
        <f ca="1">TODAY()</f>
        <v>39514</v>
      </c>
      <c r="B1" s="25"/>
      <c r="C1" s="15"/>
      <c r="D1" s="20" t="s">
        <v>8</v>
      </c>
      <c r="E1" s="20"/>
      <c r="F1" s="20"/>
      <c r="G1" s="15"/>
      <c r="H1" s="15"/>
      <c r="I1" s="16" t="s">
        <v>19</v>
      </c>
    </row>
    <row r="3" spans="3:9" ht="20.25" customHeight="1">
      <c r="C3" s="5" t="s">
        <v>13</v>
      </c>
      <c r="D3" s="7"/>
      <c r="E3" s="5" t="s">
        <v>10</v>
      </c>
      <c r="F3" s="7"/>
      <c r="G3" s="5" t="s">
        <v>9</v>
      </c>
      <c r="H3" s="6"/>
      <c r="I3" s="6"/>
    </row>
    <row r="6" spans="1:9" ht="20.25" customHeight="1">
      <c r="A6" t="s">
        <v>26</v>
      </c>
      <c r="I6" s="5"/>
    </row>
    <row r="8" spans="2:7" ht="20.25" customHeight="1">
      <c r="B8" s="9">
        <f>IF(CODE(B63)&gt;9600,C63,"")</f>
      </c>
      <c r="C8">
        <f>IF(B8="","","＿＿＿＿＿＿＿＿")</f>
      </c>
      <c r="F8" s="9">
        <f>IF(CODE(B64)&gt;9600,C64,"")</f>
      </c>
      <c r="G8">
        <f>IF(F8="","","＿＿＿＿＿＿＿＿")</f>
      </c>
    </row>
    <row r="9" spans="2:7" ht="20.25" customHeight="1">
      <c r="B9" s="9">
        <f>IF(CODE(B65)&gt;9600,C65,"")</f>
      </c>
      <c r="C9">
        <f>IF(B9="","","＿＿＿＿＿＿＿＿")</f>
      </c>
      <c r="F9" s="9">
        <f>IF(CODE(B66)&gt;9600,C66,"")</f>
      </c>
      <c r="G9">
        <f>IF(F9="","","＿＿＿＿＿＿＿＿")</f>
      </c>
    </row>
    <row r="10" spans="2:7" ht="20.25" customHeight="1">
      <c r="B10" s="9">
        <f>IF(CODE(B67)&gt;9600,C67,"")</f>
      </c>
      <c r="C10">
        <f>IF(B10="","","＿＿＿＿＿＿＿＿")</f>
      </c>
      <c r="F10" s="9">
        <f>IF(CODE(B68)&gt;9600,C68,"")</f>
      </c>
      <c r="G10">
        <f>IF(F10="","","＿＿＿＿＿＿＿＿")</f>
      </c>
    </row>
    <row r="11" spans="2:7" ht="20.25" customHeight="1">
      <c r="B11" s="9">
        <f>IF(CODE(B69)&gt;9600,C69,"")</f>
      </c>
      <c r="C11">
        <f>IF(B11="","","＿＿＿＿＿＿＿＿")</f>
      </c>
      <c r="F11" s="9">
        <f>IF(CODE(B70)&gt;9600,C70,"")</f>
      </c>
      <c r="G11">
        <f>IF(F11="","","＿＿＿＿＿＿＿＿")</f>
      </c>
    </row>
    <row r="12" spans="2:6" ht="20.25" customHeight="1">
      <c r="B12" s="9"/>
      <c r="F12" s="9"/>
    </row>
    <row r="13" spans="2:6" ht="20.25" customHeight="1">
      <c r="B13" s="9"/>
      <c r="F13" s="9"/>
    </row>
    <row r="14" spans="1:9" ht="20.25" customHeight="1">
      <c r="A14" t="s">
        <v>17</v>
      </c>
      <c r="I14" s="5"/>
    </row>
    <row r="16" spans="2:6" ht="20.25" customHeight="1">
      <c r="B16">
        <f>IF(D71=0,"",G71)</f>
      </c>
      <c r="F16">
        <f>IF(B16="","","＿＿＿＿＿＿＿＿")</f>
      </c>
    </row>
    <row r="17" spans="2:6" ht="20.25" customHeight="1">
      <c r="B17">
        <f aca="true" t="shared" si="0" ref="B17:B23">IF(D72=0,"",G72)</f>
      </c>
      <c r="F17">
        <f aca="true" t="shared" si="1" ref="F17:F23">IF(B17="","","＿＿＿＿＿＿＿＿")</f>
      </c>
    </row>
    <row r="18" spans="2:6" ht="20.25" customHeight="1">
      <c r="B18">
        <f t="shared" si="0"/>
      </c>
      <c r="F18">
        <f t="shared" si="1"/>
      </c>
    </row>
    <row r="19" spans="2:6" ht="20.25" customHeight="1">
      <c r="B19">
        <f t="shared" si="0"/>
      </c>
      <c r="F19">
        <f t="shared" si="1"/>
      </c>
    </row>
    <row r="20" spans="2:6" ht="20.25" customHeight="1">
      <c r="B20">
        <f t="shared" si="0"/>
      </c>
      <c r="F20">
        <f t="shared" si="1"/>
      </c>
    </row>
    <row r="21" spans="2:6" ht="20.25" customHeight="1">
      <c r="B21">
        <f t="shared" si="0"/>
      </c>
      <c r="F21">
        <f t="shared" si="1"/>
      </c>
    </row>
    <row r="22" spans="2:6" ht="20.25" customHeight="1">
      <c r="B22">
        <f t="shared" si="0"/>
      </c>
      <c r="F22">
        <f t="shared" si="1"/>
      </c>
    </row>
    <row r="23" spans="2:6" ht="20.25" customHeight="1">
      <c r="B23">
        <f t="shared" si="0"/>
      </c>
      <c r="F23">
        <f t="shared" si="1"/>
      </c>
    </row>
    <row r="26" spans="1:9" ht="20.25" customHeight="1">
      <c r="A26" t="s">
        <v>18</v>
      </c>
      <c r="I26" s="5"/>
    </row>
    <row r="28" spans="1:7" ht="20.25" customHeight="1">
      <c r="A28" s="21">
        <f aca="true" t="shared" si="2" ref="A28:A35">IF(CODE(G79)=48,"",G79&amp;"・")</f>
      </c>
      <c r="B28" s="21"/>
      <c r="C28" s="21"/>
      <c r="D28" s="21"/>
      <c r="G28">
        <f>IF(B89="","","・"&amp;B89)</f>
      </c>
    </row>
    <row r="29" spans="1:7" ht="20.25" customHeight="1">
      <c r="A29" s="21">
        <f t="shared" si="2"/>
      </c>
      <c r="B29" s="21"/>
      <c r="C29" s="21"/>
      <c r="D29" s="21"/>
      <c r="G29">
        <f aca="true" t="shared" si="3" ref="G29:G36">IF(B90="","","・"&amp;B90)</f>
      </c>
    </row>
    <row r="30" spans="1:7" ht="20.25" customHeight="1">
      <c r="A30" s="21">
        <f t="shared" si="2"/>
      </c>
      <c r="B30" s="21"/>
      <c r="C30" s="21"/>
      <c r="D30" s="21"/>
      <c r="E30">
        <f>IF('語彙表'!B29="","",'語彙表'!D29&amp;"、"&amp;'語彙表'!E29&amp;"、"&amp;'語彙表'!F29&amp;"・")</f>
      </c>
      <c r="G30">
        <f t="shared" si="3"/>
      </c>
    </row>
    <row r="31" spans="1:7" ht="20.25" customHeight="1">
      <c r="A31" s="21">
        <f t="shared" si="2"/>
      </c>
      <c r="B31" s="21"/>
      <c r="C31" s="21"/>
      <c r="D31" s="21"/>
      <c r="E31">
        <f>IF('語彙表'!B30="","",'語彙表'!D30&amp;"、"&amp;'語彙表'!E30&amp;"、"&amp;'語彙表'!F30&amp;"・")</f>
      </c>
      <c r="G31">
        <f t="shared" si="3"/>
      </c>
    </row>
    <row r="32" spans="1:7" ht="20.25" customHeight="1">
      <c r="A32" s="21">
        <f t="shared" si="2"/>
      </c>
      <c r="B32" s="21"/>
      <c r="C32" s="21"/>
      <c r="D32" s="21"/>
      <c r="E32">
        <f>IF('語彙表'!B31="","",'語彙表'!D31&amp;"、"&amp;'語彙表'!E31&amp;"、"&amp;'語彙表'!F31&amp;"・")</f>
      </c>
      <c r="G32">
        <f t="shared" si="3"/>
      </c>
    </row>
    <row r="33" spans="1:7" ht="20.25" customHeight="1">
      <c r="A33" s="21">
        <f t="shared" si="2"/>
      </c>
      <c r="B33" s="21"/>
      <c r="C33" s="21"/>
      <c r="D33" s="21"/>
      <c r="E33">
        <f>IF('語彙表'!B32="","",'語彙表'!D32&amp;"、"&amp;'語彙表'!E32&amp;"、"&amp;'語彙表'!F32&amp;"・")</f>
      </c>
      <c r="G33">
        <f t="shared" si="3"/>
      </c>
    </row>
    <row r="34" spans="1:7" ht="20.25" customHeight="1">
      <c r="A34" s="21">
        <f t="shared" si="2"/>
      </c>
      <c r="B34" s="21"/>
      <c r="C34" s="21"/>
      <c r="D34" s="21"/>
      <c r="E34">
        <f>IF('語彙表'!B33="","",'語彙表'!D33&amp;"、"&amp;'語彙表'!E33&amp;"、"&amp;'語彙表'!F33&amp;"・")</f>
      </c>
      <c r="G34">
        <f t="shared" si="3"/>
      </c>
    </row>
    <row r="35" spans="1:7" ht="20.25" customHeight="1">
      <c r="A35" s="21">
        <f t="shared" si="2"/>
      </c>
      <c r="B35" s="21"/>
      <c r="C35" s="21"/>
      <c r="D35" s="21"/>
      <c r="E35">
        <f>IF('語彙表'!B35="","",'語彙表'!D35&amp;"、"&amp;'語彙表'!E35&amp;"、"&amp;'語彙表'!F35&amp;"・")</f>
      </c>
      <c r="G35">
        <f t="shared" si="3"/>
      </c>
    </row>
    <row r="36" spans="1:7" ht="20.25" customHeight="1">
      <c r="A36" s="21">
        <f>IF(CODE(G87)=48,"",G87&amp;"・")</f>
      </c>
      <c r="B36" s="21"/>
      <c r="C36" s="21"/>
      <c r="D36" s="21"/>
      <c r="E36">
        <f>IF('語彙表'!B34="","",'語彙表'!D34&amp;"、"&amp;'語彙表'!E34&amp;"、"&amp;'語彙表'!F34&amp;"・")</f>
      </c>
      <c r="G36">
        <f t="shared" si="3"/>
      </c>
    </row>
    <row r="37" spans="1:11" ht="20.25" customHeight="1" hidden="1">
      <c r="A37">
        <f>K37</f>
        <v>1</v>
      </c>
      <c r="B37">
        <v>1</v>
      </c>
      <c r="C37">
        <f>'語彙表'!B4</f>
        <v>0</v>
      </c>
      <c r="D37">
        <f>'語彙表'!C4</f>
      </c>
      <c r="E37">
        <f>'語彙表'!D4</f>
        <v>0</v>
      </c>
      <c r="F37">
        <f>'語彙表'!E4</f>
        <v>0</v>
      </c>
      <c r="G37">
        <f>'語彙表'!F4</f>
        <v>0</v>
      </c>
      <c r="H37">
        <f>CODE(C37)</f>
        <v>48</v>
      </c>
      <c r="I37">
        <f>RANK(H37,$H$37:$H$61)</f>
        <v>1</v>
      </c>
      <c r="K37">
        <f>I37+J37</f>
        <v>1</v>
      </c>
    </row>
    <row r="38" spans="1:11" ht="20.25" customHeight="1" hidden="1">
      <c r="A38">
        <f aca="true" t="shared" si="4" ref="A38:A61">K38</f>
        <v>2</v>
      </c>
      <c r="B38">
        <v>2</v>
      </c>
      <c r="C38">
        <f>'語彙表'!B5</f>
        <v>0</v>
      </c>
      <c r="D38">
        <f>'語彙表'!C5</f>
      </c>
      <c r="E38">
        <f>'語彙表'!D5</f>
        <v>0</v>
      </c>
      <c r="F38">
        <f>'語彙表'!E5</f>
        <v>0</v>
      </c>
      <c r="G38">
        <f>'語彙表'!F5</f>
        <v>0</v>
      </c>
      <c r="H38">
        <f aca="true" t="shared" si="5" ref="H38:H61">CODE(C38)</f>
        <v>48</v>
      </c>
      <c r="I38">
        <f aca="true" t="shared" si="6" ref="I38:I61">RANK(H38,$H$37:$H$61)</f>
        <v>1</v>
      </c>
      <c r="J38">
        <f>COUNTIF($I$37:I37,I38)</f>
        <v>1</v>
      </c>
      <c r="K38">
        <f aca="true" t="shared" si="7" ref="K38:K61">I38+J38</f>
        <v>2</v>
      </c>
    </row>
    <row r="39" spans="1:11" ht="20.25" customHeight="1" hidden="1">
      <c r="A39">
        <f t="shared" si="4"/>
        <v>3</v>
      </c>
      <c r="B39">
        <v>3</v>
      </c>
      <c r="C39">
        <f>'語彙表'!B6</f>
        <v>0</v>
      </c>
      <c r="D39">
        <f>'語彙表'!C6</f>
      </c>
      <c r="E39">
        <f>'語彙表'!D6</f>
        <v>0</v>
      </c>
      <c r="F39">
        <f>'語彙表'!E6</f>
        <v>0</v>
      </c>
      <c r="G39">
        <f>'語彙表'!F6</f>
        <v>0</v>
      </c>
      <c r="H39">
        <f t="shared" si="5"/>
        <v>48</v>
      </c>
      <c r="I39">
        <f t="shared" si="6"/>
        <v>1</v>
      </c>
      <c r="J39">
        <f>COUNTIF($I$37:I38,I39)</f>
        <v>2</v>
      </c>
      <c r="K39">
        <f t="shared" si="7"/>
        <v>3</v>
      </c>
    </row>
    <row r="40" spans="1:11" ht="20.25" customHeight="1" hidden="1">
      <c r="A40">
        <f t="shared" si="4"/>
        <v>4</v>
      </c>
      <c r="B40">
        <v>4</v>
      </c>
      <c r="C40">
        <f>'語彙表'!B7</f>
        <v>0</v>
      </c>
      <c r="D40">
        <f>'語彙表'!C7</f>
      </c>
      <c r="E40">
        <f>'語彙表'!D7</f>
        <v>0</v>
      </c>
      <c r="F40">
        <f>'語彙表'!E7</f>
        <v>0</v>
      </c>
      <c r="G40">
        <f>'語彙表'!F7</f>
        <v>0</v>
      </c>
      <c r="H40">
        <f t="shared" si="5"/>
        <v>48</v>
      </c>
      <c r="I40">
        <f t="shared" si="6"/>
        <v>1</v>
      </c>
      <c r="J40">
        <f>COUNTIF($I$37:I39,I40)</f>
        <v>3</v>
      </c>
      <c r="K40">
        <f t="shared" si="7"/>
        <v>4</v>
      </c>
    </row>
    <row r="41" spans="1:11" ht="20.25" customHeight="1" hidden="1">
      <c r="A41">
        <f t="shared" si="4"/>
        <v>5</v>
      </c>
      <c r="B41">
        <v>5</v>
      </c>
      <c r="C41">
        <f>'語彙表'!B8</f>
        <v>0</v>
      </c>
      <c r="D41">
        <f>'語彙表'!C8</f>
      </c>
      <c r="E41">
        <f>'語彙表'!D8</f>
        <v>0</v>
      </c>
      <c r="F41">
        <f>'語彙表'!E8</f>
        <v>0</v>
      </c>
      <c r="G41">
        <f>'語彙表'!F8</f>
        <v>0</v>
      </c>
      <c r="H41">
        <f t="shared" si="5"/>
        <v>48</v>
      </c>
      <c r="I41">
        <f t="shared" si="6"/>
        <v>1</v>
      </c>
      <c r="J41">
        <f>COUNTIF($I$37:I40,I41)</f>
        <v>4</v>
      </c>
      <c r="K41">
        <f t="shared" si="7"/>
        <v>5</v>
      </c>
    </row>
    <row r="42" spans="1:11" ht="20.25" customHeight="1" hidden="1">
      <c r="A42">
        <f t="shared" si="4"/>
        <v>6</v>
      </c>
      <c r="B42">
        <v>6</v>
      </c>
      <c r="C42">
        <f>'語彙表'!B9</f>
        <v>0</v>
      </c>
      <c r="D42">
        <f>'語彙表'!C9</f>
      </c>
      <c r="E42">
        <f>'語彙表'!D9</f>
        <v>0</v>
      </c>
      <c r="F42">
        <f>'語彙表'!E9</f>
        <v>0</v>
      </c>
      <c r="G42">
        <f>'語彙表'!F9</f>
        <v>0</v>
      </c>
      <c r="H42">
        <f t="shared" si="5"/>
        <v>48</v>
      </c>
      <c r="I42">
        <f t="shared" si="6"/>
        <v>1</v>
      </c>
      <c r="J42">
        <f>COUNTIF($I$37:I41,I42)</f>
        <v>5</v>
      </c>
      <c r="K42">
        <f t="shared" si="7"/>
        <v>6</v>
      </c>
    </row>
    <row r="43" spans="1:11" ht="20.25" customHeight="1" hidden="1">
      <c r="A43">
        <f t="shared" si="4"/>
        <v>7</v>
      </c>
      <c r="B43">
        <v>7</v>
      </c>
      <c r="C43">
        <f>'語彙表'!B10</f>
        <v>0</v>
      </c>
      <c r="D43">
        <f>'語彙表'!C10</f>
      </c>
      <c r="E43">
        <f>'語彙表'!D10</f>
        <v>0</v>
      </c>
      <c r="F43">
        <f>'語彙表'!E10</f>
        <v>0</v>
      </c>
      <c r="G43">
        <f>'語彙表'!F10</f>
        <v>0</v>
      </c>
      <c r="H43">
        <f t="shared" si="5"/>
        <v>48</v>
      </c>
      <c r="I43">
        <f t="shared" si="6"/>
        <v>1</v>
      </c>
      <c r="J43">
        <f>COUNTIF($I$37:I42,I43)</f>
        <v>6</v>
      </c>
      <c r="K43">
        <f t="shared" si="7"/>
        <v>7</v>
      </c>
    </row>
    <row r="44" spans="1:11" ht="20.25" customHeight="1" hidden="1">
      <c r="A44">
        <f t="shared" si="4"/>
        <v>8</v>
      </c>
      <c r="B44">
        <v>8</v>
      </c>
      <c r="C44">
        <f>'語彙表'!B11</f>
        <v>0</v>
      </c>
      <c r="D44">
        <f>'語彙表'!C11</f>
      </c>
      <c r="E44">
        <f>'語彙表'!D11</f>
        <v>0</v>
      </c>
      <c r="F44">
        <f>'語彙表'!E11</f>
        <v>0</v>
      </c>
      <c r="G44">
        <f>'語彙表'!F11</f>
        <v>0</v>
      </c>
      <c r="H44">
        <f t="shared" si="5"/>
        <v>48</v>
      </c>
      <c r="I44">
        <f t="shared" si="6"/>
        <v>1</v>
      </c>
      <c r="J44">
        <f>COUNTIF($I$37:I43,I44)</f>
        <v>7</v>
      </c>
      <c r="K44">
        <f t="shared" si="7"/>
        <v>8</v>
      </c>
    </row>
    <row r="45" spans="1:11" ht="20.25" customHeight="1" hidden="1">
      <c r="A45">
        <f t="shared" si="4"/>
        <v>9</v>
      </c>
      <c r="B45">
        <v>9</v>
      </c>
      <c r="C45">
        <f>'語彙表'!B12</f>
        <v>0</v>
      </c>
      <c r="D45">
        <f>'語彙表'!C12</f>
      </c>
      <c r="E45">
        <f>'語彙表'!D12</f>
        <v>0</v>
      </c>
      <c r="F45">
        <f>'語彙表'!E12</f>
        <v>0</v>
      </c>
      <c r="G45">
        <f>'語彙表'!F12</f>
        <v>0</v>
      </c>
      <c r="H45">
        <f t="shared" si="5"/>
        <v>48</v>
      </c>
      <c r="I45">
        <f t="shared" si="6"/>
        <v>1</v>
      </c>
      <c r="J45">
        <f>COUNTIF($I$37:I44,I45)</f>
        <v>8</v>
      </c>
      <c r="K45">
        <f t="shared" si="7"/>
        <v>9</v>
      </c>
    </row>
    <row r="46" spans="1:11" ht="20.25" customHeight="1" hidden="1">
      <c r="A46">
        <f t="shared" si="4"/>
        <v>10</v>
      </c>
      <c r="B46">
        <v>10</v>
      </c>
      <c r="C46">
        <f>'語彙表'!B13</f>
        <v>0</v>
      </c>
      <c r="D46">
        <f>'語彙表'!C13</f>
      </c>
      <c r="E46">
        <f>'語彙表'!D13</f>
        <v>0</v>
      </c>
      <c r="F46">
        <f>'語彙表'!E13</f>
        <v>0</v>
      </c>
      <c r="G46">
        <f>'語彙表'!F13</f>
        <v>0</v>
      </c>
      <c r="H46">
        <f t="shared" si="5"/>
        <v>48</v>
      </c>
      <c r="I46">
        <f t="shared" si="6"/>
        <v>1</v>
      </c>
      <c r="J46">
        <f>COUNTIF($I$37:I45,I46)</f>
        <v>9</v>
      </c>
      <c r="K46">
        <f t="shared" si="7"/>
        <v>10</v>
      </c>
    </row>
    <row r="47" spans="1:11" ht="20.25" customHeight="1" hidden="1">
      <c r="A47">
        <f t="shared" si="4"/>
        <v>11</v>
      </c>
      <c r="B47">
        <v>11</v>
      </c>
      <c r="C47">
        <f>'語彙表'!B14</f>
        <v>0</v>
      </c>
      <c r="D47">
        <f>'語彙表'!C14</f>
      </c>
      <c r="E47">
        <f>'語彙表'!D14</f>
        <v>0</v>
      </c>
      <c r="F47">
        <f>'語彙表'!E14</f>
        <v>0</v>
      </c>
      <c r="G47">
        <f>'語彙表'!F14</f>
        <v>0</v>
      </c>
      <c r="H47">
        <f t="shared" si="5"/>
        <v>48</v>
      </c>
      <c r="I47">
        <f t="shared" si="6"/>
        <v>1</v>
      </c>
      <c r="J47">
        <f>COUNTIF($I$37:I46,I47)</f>
        <v>10</v>
      </c>
      <c r="K47">
        <f t="shared" si="7"/>
        <v>11</v>
      </c>
    </row>
    <row r="48" spans="1:11" ht="20.25" customHeight="1" hidden="1">
      <c r="A48">
        <f t="shared" si="4"/>
        <v>12</v>
      </c>
      <c r="B48">
        <v>12</v>
      </c>
      <c r="C48">
        <f>'語彙表'!B15</f>
        <v>0</v>
      </c>
      <c r="D48">
        <f>'語彙表'!C15</f>
      </c>
      <c r="E48">
        <f>'語彙表'!D15</f>
        <v>0</v>
      </c>
      <c r="F48">
        <f>'語彙表'!E15</f>
        <v>0</v>
      </c>
      <c r="G48">
        <f>'語彙表'!F15</f>
        <v>0</v>
      </c>
      <c r="H48">
        <f t="shared" si="5"/>
        <v>48</v>
      </c>
      <c r="I48">
        <f t="shared" si="6"/>
        <v>1</v>
      </c>
      <c r="J48">
        <f>COUNTIF($I$37:I47,I48)</f>
        <v>11</v>
      </c>
      <c r="K48">
        <f t="shared" si="7"/>
        <v>12</v>
      </c>
    </row>
    <row r="49" spans="1:11" ht="20.25" customHeight="1" hidden="1">
      <c r="A49">
        <f t="shared" si="4"/>
        <v>13</v>
      </c>
      <c r="B49">
        <v>13</v>
      </c>
      <c r="C49">
        <f>'語彙表'!B16</f>
        <v>0</v>
      </c>
      <c r="D49">
        <f>'語彙表'!C16</f>
      </c>
      <c r="E49">
        <f>'語彙表'!D16</f>
        <v>0</v>
      </c>
      <c r="F49">
        <f>'語彙表'!E16</f>
        <v>0</v>
      </c>
      <c r="G49">
        <f>'語彙表'!F16</f>
        <v>0</v>
      </c>
      <c r="H49">
        <f t="shared" si="5"/>
        <v>48</v>
      </c>
      <c r="I49">
        <f t="shared" si="6"/>
        <v>1</v>
      </c>
      <c r="J49">
        <f>COUNTIF($I$37:I48,I49)</f>
        <v>12</v>
      </c>
      <c r="K49">
        <f t="shared" si="7"/>
        <v>13</v>
      </c>
    </row>
    <row r="50" spans="1:11" ht="20.25" customHeight="1" hidden="1">
      <c r="A50">
        <f t="shared" si="4"/>
        <v>14</v>
      </c>
      <c r="B50">
        <v>14</v>
      </c>
      <c r="C50">
        <f>'語彙表'!B17</f>
        <v>0</v>
      </c>
      <c r="D50">
        <f>'語彙表'!C17</f>
      </c>
      <c r="E50">
        <f>'語彙表'!D17</f>
        <v>0</v>
      </c>
      <c r="F50">
        <f>'語彙表'!E17</f>
        <v>0</v>
      </c>
      <c r="G50">
        <f>'語彙表'!F17</f>
        <v>0</v>
      </c>
      <c r="H50">
        <f t="shared" si="5"/>
        <v>48</v>
      </c>
      <c r="I50">
        <f t="shared" si="6"/>
        <v>1</v>
      </c>
      <c r="J50">
        <f>COUNTIF($I$37:I49,I50)</f>
        <v>13</v>
      </c>
      <c r="K50">
        <f t="shared" si="7"/>
        <v>14</v>
      </c>
    </row>
    <row r="51" spans="1:11" ht="20.25" customHeight="1" hidden="1">
      <c r="A51">
        <f t="shared" si="4"/>
        <v>15</v>
      </c>
      <c r="B51">
        <v>15</v>
      </c>
      <c r="C51">
        <f>'語彙表'!B18</f>
        <v>0</v>
      </c>
      <c r="D51">
        <f>'語彙表'!C18</f>
      </c>
      <c r="E51">
        <f>'語彙表'!D18</f>
        <v>0</v>
      </c>
      <c r="F51">
        <f>'語彙表'!E18</f>
        <v>0</v>
      </c>
      <c r="G51">
        <f>'語彙表'!F18</f>
        <v>0</v>
      </c>
      <c r="H51">
        <f t="shared" si="5"/>
        <v>48</v>
      </c>
      <c r="I51">
        <f t="shared" si="6"/>
        <v>1</v>
      </c>
      <c r="J51">
        <f>COUNTIF($I$37:I50,I51)</f>
        <v>14</v>
      </c>
      <c r="K51">
        <f t="shared" si="7"/>
        <v>15</v>
      </c>
    </row>
    <row r="52" spans="1:11" ht="20.25" customHeight="1" hidden="1">
      <c r="A52">
        <f t="shared" si="4"/>
        <v>16</v>
      </c>
      <c r="B52">
        <v>16</v>
      </c>
      <c r="C52">
        <f>'語彙表'!B19</f>
        <v>0</v>
      </c>
      <c r="D52">
        <f>'語彙表'!C19</f>
      </c>
      <c r="E52">
        <f>'語彙表'!D19</f>
        <v>0</v>
      </c>
      <c r="F52">
        <f>'語彙表'!E19</f>
        <v>0</v>
      </c>
      <c r="G52">
        <f>'語彙表'!F19</f>
        <v>0</v>
      </c>
      <c r="H52">
        <f t="shared" si="5"/>
        <v>48</v>
      </c>
      <c r="I52">
        <f t="shared" si="6"/>
        <v>1</v>
      </c>
      <c r="J52">
        <f>COUNTIF($I$37:I51,I52)</f>
        <v>15</v>
      </c>
      <c r="K52">
        <f t="shared" si="7"/>
        <v>16</v>
      </c>
    </row>
    <row r="53" spans="1:11" ht="20.25" customHeight="1" hidden="1">
      <c r="A53">
        <f t="shared" si="4"/>
        <v>17</v>
      </c>
      <c r="B53">
        <v>17</v>
      </c>
      <c r="C53">
        <f>'語彙表'!B20</f>
        <v>0</v>
      </c>
      <c r="D53">
        <f>'語彙表'!C20</f>
      </c>
      <c r="E53">
        <f>'語彙表'!D20</f>
        <v>0</v>
      </c>
      <c r="F53">
        <f>'語彙表'!E20</f>
        <v>0</v>
      </c>
      <c r="G53">
        <f>'語彙表'!F20</f>
        <v>0</v>
      </c>
      <c r="H53">
        <f t="shared" si="5"/>
        <v>48</v>
      </c>
      <c r="I53">
        <f t="shared" si="6"/>
        <v>1</v>
      </c>
      <c r="J53">
        <f>COUNTIF($I$37:I52,I53)</f>
        <v>16</v>
      </c>
      <c r="K53">
        <f t="shared" si="7"/>
        <v>17</v>
      </c>
    </row>
    <row r="54" spans="1:11" ht="20.25" customHeight="1" hidden="1">
      <c r="A54">
        <f t="shared" si="4"/>
        <v>18</v>
      </c>
      <c r="B54">
        <v>18</v>
      </c>
      <c r="C54">
        <f>'語彙表'!B21</f>
        <v>0</v>
      </c>
      <c r="D54">
        <f>'語彙表'!C21</f>
      </c>
      <c r="E54">
        <f>'語彙表'!D21</f>
        <v>0</v>
      </c>
      <c r="F54">
        <f>'語彙表'!E21</f>
        <v>0</v>
      </c>
      <c r="G54">
        <f>'語彙表'!F21</f>
        <v>0</v>
      </c>
      <c r="H54">
        <f t="shared" si="5"/>
        <v>48</v>
      </c>
      <c r="I54">
        <f t="shared" si="6"/>
        <v>1</v>
      </c>
      <c r="J54">
        <f>COUNTIF($I$37:I53,I54)</f>
        <v>17</v>
      </c>
      <c r="K54">
        <f t="shared" si="7"/>
        <v>18</v>
      </c>
    </row>
    <row r="55" spans="1:11" ht="20.25" customHeight="1" hidden="1">
      <c r="A55">
        <f t="shared" si="4"/>
        <v>19</v>
      </c>
      <c r="B55">
        <v>19</v>
      </c>
      <c r="C55">
        <f>'語彙表'!B22</f>
        <v>0</v>
      </c>
      <c r="D55">
        <f>'語彙表'!C22</f>
      </c>
      <c r="E55">
        <f>'語彙表'!D22</f>
        <v>0</v>
      </c>
      <c r="F55">
        <f>'語彙表'!E22</f>
        <v>0</v>
      </c>
      <c r="G55">
        <f>'語彙表'!F22</f>
        <v>0</v>
      </c>
      <c r="H55">
        <f t="shared" si="5"/>
        <v>48</v>
      </c>
      <c r="I55">
        <f t="shared" si="6"/>
        <v>1</v>
      </c>
      <c r="J55">
        <f>COUNTIF($I$37:I54,I55)</f>
        <v>18</v>
      </c>
      <c r="K55">
        <f t="shared" si="7"/>
        <v>19</v>
      </c>
    </row>
    <row r="56" spans="1:11" ht="20.25" customHeight="1" hidden="1">
      <c r="A56">
        <f t="shared" si="4"/>
        <v>20</v>
      </c>
      <c r="B56">
        <v>20</v>
      </c>
      <c r="C56">
        <f>'語彙表'!B23</f>
        <v>0</v>
      </c>
      <c r="D56">
        <f>'語彙表'!C23</f>
      </c>
      <c r="E56">
        <f>'語彙表'!D23</f>
        <v>0</v>
      </c>
      <c r="F56">
        <f>'語彙表'!E23</f>
        <v>0</v>
      </c>
      <c r="G56">
        <f>'語彙表'!F23</f>
        <v>0</v>
      </c>
      <c r="H56">
        <f t="shared" si="5"/>
        <v>48</v>
      </c>
      <c r="I56">
        <f t="shared" si="6"/>
        <v>1</v>
      </c>
      <c r="J56">
        <f>COUNTIF($I$37:I55,I56)</f>
        <v>19</v>
      </c>
      <c r="K56">
        <f t="shared" si="7"/>
        <v>20</v>
      </c>
    </row>
    <row r="57" spans="1:11" ht="20.25" customHeight="1" hidden="1">
      <c r="A57">
        <f t="shared" si="4"/>
        <v>21</v>
      </c>
      <c r="B57">
        <v>21</v>
      </c>
      <c r="C57">
        <f>'語彙表'!B24</f>
        <v>0</v>
      </c>
      <c r="D57">
        <f>'語彙表'!C24</f>
      </c>
      <c r="E57">
        <f>'語彙表'!D24</f>
        <v>0</v>
      </c>
      <c r="F57">
        <f>'語彙表'!E24</f>
        <v>0</v>
      </c>
      <c r="G57">
        <f>'語彙表'!F24</f>
        <v>0</v>
      </c>
      <c r="H57">
        <f t="shared" si="5"/>
        <v>48</v>
      </c>
      <c r="I57">
        <f t="shared" si="6"/>
        <v>1</v>
      </c>
      <c r="J57">
        <f>COUNTIF($I$37:I56,I57)</f>
        <v>20</v>
      </c>
      <c r="K57">
        <f t="shared" si="7"/>
        <v>21</v>
      </c>
    </row>
    <row r="58" spans="1:11" ht="20.25" customHeight="1" hidden="1">
      <c r="A58">
        <f t="shared" si="4"/>
        <v>22</v>
      </c>
      <c r="B58">
        <v>22</v>
      </c>
      <c r="C58">
        <f>'語彙表'!B25</f>
        <v>0</v>
      </c>
      <c r="D58">
        <f>'語彙表'!C25</f>
      </c>
      <c r="E58">
        <f>'語彙表'!D25</f>
        <v>0</v>
      </c>
      <c r="F58">
        <f>'語彙表'!E25</f>
        <v>0</v>
      </c>
      <c r="G58">
        <f>'語彙表'!F25</f>
        <v>0</v>
      </c>
      <c r="H58">
        <f t="shared" si="5"/>
        <v>48</v>
      </c>
      <c r="I58">
        <f t="shared" si="6"/>
        <v>1</v>
      </c>
      <c r="J58">
        <f>COUNTIF($I$37:I57,I58)</f>
        <v>21</v>
      </c>
      <c r="K58">
        <f t="shared" si="7"/>
        <v>22</v>
      </c>
    </row>
    <row r="59" spans="1:11" ht="20.25" customHeight="1" hidden="1">
      <c r="A59">
        <f t="shared" si="4"/>
        <v>23</v>
      </c>
      <c r="B59">
        <v>23</v>
      </c>
      <c r="C59">
        <f>'語彙表'!B26</f>
        <v>0</v>
      </c>
      <c r="D59">
        <f>'語彙表'!C26</f>
      </c>
      <c r="E59">
        <f>'語彙表'!D26</f>
        <v>0</v>
      </c>
      <c r="F59">
        <f>'語彙表'!E26</f>
        <v>0</v>
      </c>
      <c r="G59">
        <f>'語彙表'!F26</f>
        <v>0</v>
      </c>
      <c r="H59">
        <f t="shared" si="5"/>
        <v>48</v>
      </c>
      <c r="I59">
        <f t="shared" si="6"/>
        <v>1</v>
      </c>
      <c r="J59">
        <f>COUNTIF($I$37:I58,I59)</f>
        <v>22</v>
      </c>
      <c r="K59">
        <f t="shared" si="7"/>
        <v>23</v>
      </c>
    </row>
    <row r="60" spans="1:11" ht="20.25" customHeight="1" hidden="1">
      <c r="A60">
        <f t="shared" si="4"/>
        <v>24</v>
      </c>
      <c r="B60">
        <v>24</v>
      </c>
      <c r="C60">
        <f>'語彙表'!B27</f>
        <v>0</v>
      </c>
      <c r="D60">
        <f>'語彙表'!C27</f>
      </c>
      <c r="E60">
        <f>'語彙表'!D27</f>
        <v>0</v>
      </c>
      <c r="F60">
        <f>'語彙表'!E27</f>
        <v>0</v>
      </c>
      <c r="G60">
        <f>'語彙表'!F27</f>
        <v>0</v>
      </c>
      <c r="H60">
        <f t="shared" si="5"/>
        <v>48</v>
      </c>
      <c r="I60">
        <f t="shared" si="6"/>
        <v>1</v>
      </c>
      <c r="J60">
        <f>COUNTIF($I$37:I59,I60)</f>
        <v>23</v>
      </c>
      <c r="K60">
        <f t="shared" si="7"/>
        <v>24</v>
      </c>
    </row>
    <row r="61" spans="1:11" ht="20.25" customHeight="1" hidden="1">
      <c r="A61">
        <f t="shared" si="4"/>
        <v>25</v>
      </c>
      <c r="B61">
        <v>25</v>
      </c>
      <c r="C61">
        <f>'語彙表'!B28</f>
        <v>0</v>
      </c>
      <c r="D61">
        <f>'語彙表'!C28</f>
      </c>
      <c r="E61">
        <f>'語彙表'!D28</f>
        <v>0</v>
      </c>
      <c r="F61">
        <f>'語彙表'!E28</f>
        <v>0</v>
      </c>
      <c r="G61">
        <f>'語彙表'!F28</f>
        <v>0</v>
      </c>
      <c r="H61">
        <f t="shared" si="5"/>
        <v>48</v>
      </c>
      <c r="I61">
        <f t="shared" si="6"/>
        <v>1</v>
      </c>
      <c r="J61">
        <f>COUNTIF($I$37:I60,I61)</f>
        <v>24</v>
      </c>
      <c r="K61">
        <f t="shared" si="7"/>
        <v>25</v>
      </c>
    </row>
    <row r="62" ht="20.25" customHeight="1" hidden="1"/>
    <row r="63" spans="1:7" ht="20.25" customHeight="1" hidden="1">
      <c r="A63">
        <v>1</v>
      </c>
      <c r="B63">
        <f>VLOOKUP($A63,$A$37:$G$61,3,FALSE)</f>
        <v>0</v>
      </c>
      <c r="C63">
        <f>VLOOKUP($A63,$A$37:$G$61,4,FALSE)</f>
      </c>
      <c r="D63">
        <f>VLOOKUP($A63,$A$37:$G$61,5,FALSE)</f>
        <v>0</v>
      </c>
      <c r="E63">
        <f>VLOOKUP($A63,$A$37:$G$61,6,FALSE)</f>
        <v>0</v>
      </c>
      <c r="F63">
        <f>VLOOKUP($A63,$A$37:$G$61,7,FALSE)</f>
        <v>0</v>
      </c>
      <c r="G63" t="str">
        <f>D63&amp;"、"&amp;E63&amp;"、"&amp;F63</f>
        <v>0、0、0</v>
      </c>
    </row>
    <row r="64" spans="1:7" ht="20.25" customHeight="1" hidden="1">
      <c r="A64">
        <v>2</v>
      </c>
      <c r="B64">
        <f aca="true" t="shared" si="8" ref="B64:B87">VLOOKUP($A64,$A$37:$G$61,3,FALSE)</f>
        <v>0</v>
      </c>
      <c r="C64">
        <f aca="true" t="shared" si="9" ref="C64:C87">VLOOKUP($A64,$A$37:$G$61,4,FALSE)</f>
      </c>
      <c r="D64">
        <f aca="true" t="shared" si="10" ref="D64:D87">VLOOKUP($A64,$A$37:$G$61,5,FALSE)</f>
        <v>0</v>
      </c>
      <c r="E64">
        <f aca="true" t="shared" si="11" ref="E64:E87">VLOOKUP($A64,$A$37:$G$61,6,FALSE)</f>
        <v>0</v>
      </c>
      <c r="F64">
        <f aca="true" t="shared" si="12" ref="F64:F87">VLOOKUP($A64,$A$37:$G$61,7,FALSE)</f>
        <v>0</v>
      </c>
      <c r="G64" t="str">
        <f aca="true" t="shared" si="13" ref="G64:G87">D64&amp;"、"&amp;E64&amp;"、"&amp;F64</f>
        <v>0、0、0</v>
      </c>
    </row>
    <row r="65" spans="1:7" ht="20.25" customHeight="1" hidden="1">
      <c r="A65">
        <v>3</v>
      </c>
      <c r="B65">
        <f t="shared" si="8"/>
        <v>0</v>
      </c>
      <c r="C65">
        <f t="shared" si="9"/>
      </c>
      <c r="D65">
        <f t="shared" si="10"/>
        <v>0</v>
      </c>
      <c r="E65">
        <f t="shared" si="11"/>
        <v>0</v>
      </c>
      <c r="F65">
        <f t="shared" si="12"/>
        <v>0</v>
      </c>
      <c r="G65" t="str">
        <f t="shared" si="13"/>
        <v>0、0、0</v>
      </c>
    </row>
    <row r="66" spans="1:7" ht="20.25" customHeight="1" hidden="1">
      <c r="A66">
        <v>4</v>
      </c>
      <c r="B66">
        <f t="shared" si="8"/>
        <v>0</v>
      </c>
      <c r="C66">
        <f t="shared" si="9"/>
      </c>
      <c r="D66">
        <f t="shared" si="10"/>
        <v>0</v>
      </c>
      <c r="E66">
        <f t="shared" si="11"/>
        <v>0</v>
      </c>
      <c r="F66">
        <f t="shared" si="12"/>
        <v>0</v>
      </c>
      <c r="G66" t="str">
        <f t="shared" si="13"/>
        <v>0、0、0</v>
      </c>
    </row>
    <row r="67" spans="1:7" ht="20.25" customHeight="1" hidden="1">
      <c r="A67">
        <v>5</v>
      </c>
      <c r="B67">
        <f t="shared" si="8"/>
        <v>0</v>
      </c>
      <c r="C67">
        <f t="shared" si="9"/>
      </c>
      <c r="D67">
        <f t="shared" si="10"/>
        <v>0</v>
      </c>
      <c r="E67">
        <f t="shared" si="11"/>
        <v>0</v>
      </c>
      <c r="F67">
        <f t="shared" si="12"/>
        <v>0</v>
      </c>
      <c r="G67" t="str">
        <f t="shared" si="13"/>
        <v>0、0、0</v>
      </c>
    </row>
    <row r="68" spans="1:7" ht="20.25" customHeight="1" hidden="1">
      <c r="A68">
        <v>6</v>
      </c>
      <c r="B68">
        <f t="shared" si="8"/>
        <v>0</v>
      </c>
      <c r="C68">
        <f t="shared" si="9"/>
      </c>
      <c r="D68">
        <f t="shared" si="10"/>
        <v>0</v>
      </c>
      <c r="E68">
        <f t="shared" si="11"/>
        <v>0</v>
      </c>
      <c r="F68">
        <f t="shared" si="12"/>
        <v>0</v>
      </c>
      <c r="G68" t="str">
        <f t="shared" si="13"/>
        <v>0、0、0</v>
      </c>
    </row>
    <row r="69" spans="1:7" ht="20.25" customHeight="1" hidden="1">
      <c r="A69">
        <v>7</v>
      </c>
      <c r="B69">
        <f t="shared" si="8"/>
        <v>0</v>
      </c>
      <c r="C69">
        <f t="shared" si="9"/>
      </c>
      <c r="D69">
        <f t="shared" si="10"/>
        <v>0</v>
      </c>
      <c r="E69">
        <f t="shared" si="11"/>
        <v>0</v>
      </c>
      <c r="F69">
        <f t="shared" si="12"/>
        <v>0</v>
      </c>
      <c r="G69" t="str">
        <f t="shared" si="13"/>
        <v>0、0、0</v>
      </c>
    </row>
    <row r="70" spans="1:7" ht="20.25" customHeight="1" hidden="1">
      <c r="A70">
        <v>8</v>
      </c>
      <c r="B70">
        <f t="shared" si="8"/>
        <v>0</v>
      </c>
      <c r="C70">
        <f t="shared" si="9"/>
      </c>
      <c r="D70">
        <f t="shared" si="10"/>
        <v>0</v>
      </c>
      <c r="E70">
        <f t="shared" si="11"/>
        <v>0</v>
      </c>
      <c r="F70">
        <f t="shared" si="12"/>
        <v>0</v>
      </c>
      <c r="G70" t="str">
        <f t="shared" si="13"/>
        <v>0、0、0</v>
      </c>
    </row>
    <row r="71" spans="1:7" ht="20.25" customHeight="1" hidden="1">
      <c r="A71">
        <v>9</v>
      </c>
      <c r="B71">
        <f t="shared" si="8"/>
        <v>0</v>
      </c>
      <c r="C71">
        <f t="shared" si="9"/>
      </c>
      <c r="D71">
        <f t="shared" si="10"/>
        <v>0</v>
      </c>
      <c r="E71">
        <f t="shared" si="11"/>
        <v>0</v>
      </c>
      <c r="F71">
        <f t="shared" si="12"/>
        <v>0</v>
      </c>
      <c r="G71" t="str">
        <f t="shared" si="13"/>
        <v>0、0、0</v>
      </c>
    </row>
    <row r="72" spans="1:7" ht="20.25" customHeight="1" hidden="1">
      <c r="A72">
        <v>10</v>
      </c>
      <c r="B72">
        <f t="shared" si="8"/>
        <v>0</v>
      </c>
      <c r="C72">
        <f t="shared" si="9"/>
      </c>
      <c r="D72">
        <f t="shared" si="10"/>
        <v>0</v>
      </c>
      <c r="E72">
        <f t="shared" si="11"/>
        <v>0</v>
      </c>
      <c r="F72">
        <f t="shared" si="12"/>
        <v>0</v>
      </c>
      <c r="G72" t="str">
        <f t="shared" si="13"/>
        <v>0、0、0</v>
      </c>
    </row>
    <row r="73" spans="1:7" ht="20.25" customHeight="1" hidden="1">
      <c r="A73">
        <v>11</v>
      </c>
      <c r="B73">
        <f t="shared" si="8"/>
        <v>0</v>
      </c>
      <c r="C73">
        <f t="shared" si="9"/>
      </c>
      <c r="D73">
        <f t="shared" si="10"/>
        <v>0</v>
      </c>
      <c r="E73">
        <f t="shared" si="11"/>
        <v>0</v>
      </c>
      <c r="F73">
        <f t="shared" si="12"/>
        <v>0</v>
      </c>
      <c r="G73" t="str">
        <f t="shared" si="13"/>
        <v>0、0、0</v>
      </c>
    </row>
    <row r="74" spans="1:7" ht="20.25" customHeight="1" hidden="1">
      <c r="A74">
        <v>12</v>
      </c>
      <c r="B74">
        <f t="shared" si="8"/>
        <v>0</v>
      </c>
      <c r="C74">
        <f t="shared" si="9"/>
      </c>
      <c r="D74">
        <f t="shared" si="10"/>
        <v>0</v>
      </c>
      <c r="E74">
        <f t="shared" si="11"/>
        <v>0</v>
      </c>
      <c r="F74">
        <f t="shared" si="12"/>
        <v>0</v>
      </c>
      <c r="G74" t="str">
        <f t="shared" si="13"/>
        <v>0、0、0</v>
      </c>
    </row>
    <row r="75" spans="1:7" ht="20.25" customHeight="1" hidden="1">
      <c r="A75">
        <v>13</v>
      </c>
      <c r="B75">
        <f t="shared" si="8"/>
        <v>0</v>
      </c>
      <c r="C75">
        <f t="shared" si="9"/>
      </c>
      <c r="D75">
        <f t="shared" si="10"/>
        <v>0</v>
      </c>
      <c r="E75">
        <f t="shared" si="11"/>
        <v>0</v>
      </c>
      <c r="F75">
        <f t="shared" si="12"/>
        <v>0</v>
      </c>
      <c r="G75" t="str">
        <f t="shared" si="13"/>
        <v>0、0、0</v>
      </c>
    </row>
    <row r="76" spans="1:7" ht="20.25" customHeight="1" hidden="1">
      <c r="A76">
        <v>14</v>
      </c>
      <c r="B76">
        <f t="shared" si="8"/>
        <v>0</v>
      </c>
      <c r="C76">
        <f t="shared" si="9"/>
      </c>
      <c r="D76">
        <f t="shared" si="10"/>
        <v>0</v>
      </c>
      <c r="E76">
        <f t="shared" si="11"/>
        <v>0</v>
      </c>
      <c r="F76">
        <f t="shared" si="12"/>
        <v>0</v>
      </c>
      <c r="G76" t="str">
        <f t="shared" si="13"/>
        <v>0、0、0</v>
      </c>
    </row>
    <row r="77" spans="1:7" ht="20.25" customHeight="1" hidden="1">
      <c r="A77">
        <v>15</v>
      </c>
      <c r="B77">
        <f t="shared" si="8"/>
        <v>0</v>
      </c>
      <c r="C77">
        <f t="shared" si="9"/>
      </c>
      <c r="D77">
        <f t="shared" si="10"/>
        <v>0</v>
      </c>
      <c r="E77">
        <f t="shared" si="11"/>
        <v>0</v>
      </c>
      <c r="F77">
        <f t="shared" si="12"/>
        <v>0</v>
      </c>
      <c r="G77" t="str">
        <f t="shared" si="13"/>
        <v>0、0、0</v>
      </c>
    </row>
    <row r="78" spans="1:7" ht="20.25" customHeight="1" hidden="1">
      <c r="A78">
        <v>16</v>
      </c>
      <c r="B78">
        <f t="shared" si="8"/>
        <v>0</v>
      </c>
      <c r="C78">
        <f t="shared" si="9"/>
      </c>
      <c r="D78">
        <f t="shared" si="10"/>
        <v>0</v>
      </c>
      <c r="E78">
        <f t="shared" si="11"/>
        <v>0</v>
      </c>
      <c r="F78">
        <f t="shared" si="12"/>
        <v>0</v>
      </c>
      <c r="G78" t="str">
        <f t="shared" si="13"/>
        <v>0、0、0</v>
      </c>
    </row>
    <row r="79" spans="1:14" ht="20.25" customHeight="1" hidden="1">
      <c r="A79">
        <v>17</v>
      </c>
      <c r="B79">
        <f t="shared" si="8"/>
        <v>0</v>
      </c>
      <c r="C79">
        <f t="shared" si="9"/>
      </c>
      <c r="D79">
        <f t="shared" si="10"/>
        <v>0</v>
      </c>
      <c r="E79">
        <f t="shared" si="11"/>
        <v>0</v>
      </c>
      <c r="F79">
        <f t="shared" si="12"/>
        <v>0</v>
      </c>
      <c r="G79" t="str">
        <f t="shared" si="13"/>
        <v>0、0、0</v>
      </c>
      <c r="J79">
        <f>CODE(G79)</f>
        <v>48</v>
      </c>
      <c r="K79">
        <f>RANK(J79,$J$79:$J$87)</f>
        <v>1</v>
      </c>
      <c r="L79">
        <f>COUNTIF($K$79:$K79,K79)-1</f>
        <v>0</v>
      </c>
      <c r="M79">
        <f>SUM(K79:L79)</f>
        <v>1</v>
      </c>
      <c r="N79">
        <f>IF(B79=0,"",B79)</f>
      </c>
    </row>
    <row r="80" spans="1:14" ht="20.25" customHeight="1" hidden="1">
      <c r="A80">
        <v>18</v>
      </c>
      <c r="B80">
        <f t="shared" si="8"/>
        <v>0</v>
      </c>
      <c r="C80">
        <f t="shared" si="9"/>
      </c>
      <c r="D80">
        <f t="shared" si="10"/>
        <v>0</v>
      </c>
      <c r="E80">
        <f t="shared" si="11"/>
        <v>0</v>
      </c>
      <c r="F80">
        <f t="shared" si="12"/>
        <v>0</v>
      </c>
      <c r="G80" t="str">
        <f t="shared" si="13"/>
        <v>0、0、0</v>
      </c>
      <c r="J80">
        <f aca="true" t="shared" si="14" ref="J80:J87">CODE(G80)</f>
        <v>48</v>
      </c>
      <c r="K80">
        <f aca="true" t="shared" si="15" ref="K80:K87">RANK(J80,$J$79:$J$87)</f>
        <v>1</v>
      </c>
      <c r="L80">
        <f>COUNTIF($K$79:$K80,K80)-1</f>
        <v>1</v>
      </c>
      <c r="M80">
        <f aca="true" t="shared" si="16" ref="M80:M87">SUM(K80:L80)</f>
        <v>2</v>
      </c>
      <c r="N80">
        <f>IF(B80=0,"",B80)</f>
      </c>
    </row>
    <row r="81" spans="1:14" ht="20.25" customHeight="1" hidden="1">
      <c r="A81">
        <v>19</v>
      </c>
      <c r="B81">
        <f t="shared" si="8"/>
        <v>0</v>
      </c>
      <c r="C81">
        <f t="shared" si="9"/>
      </c>
      <c r="D81">
        <f t="shared" si="10"/>
        <v>0</v>
      </c>
      <c r="E81">
        <f t="shared" si="11"/>
        <v>0</v>
      </c>
      <c r="F81">
        <f t="shared" si="12"/>
        <v>0</v>
      </c>
      <c r="G81" t="str">
        <f t="shared" si="13"/>
        <v>0、0、0</v>
      </c>
      <c r="J81">
        <f t="shared" si="14"/>
        <v>48</v>
      </c>
      <c r="K81">
        <f t="shared" si="15"/>
        <v>1</v>
      </c>
      <c r="L81">
        <f>COUNTIF($K$79:$K81,K81)-1</f>
        <v>2</v>
      </c>
      <c r="M81">
        <f t="shared" si="16"/>
        <v>3</v>
      </c>
      <c r="N81">
        <f aca="true" t="shared" si="17" ref="N81:N87">IF(B81=0,"",B81)</f>
      </c>
    </row>
    <row r="82" spans="1:14" ht="20.25" customHeight="1" hidden="1">
      <c r="A82">
        <v>20</v>
      </c>
      <c r="B82">
        <f t="shared" si="8"/>
        <v>0</v>
      </c>
      <c r="C82">
        <f t="shared" si="9"/>
      </c>
      <c r="D82">
        <f t="shared" si="10"/>
        <v>0</v>
      </c>
      <c r="E82">
        <f t="shared" si="11"/>
        <v>0</v>
      </c>
      <c r="F82">
        <f t="shared" si="12"/>
        <v>0</v>
      </c>
      <c r="G82" t="str">
        <f t="shared" si="13"/>
        <v>0、0、0</v>
      </c>
      <c r="J82">
        <f t="shared" si="14"/>
        <v>48</v>
      </c>
      <c r="K82">
        <f t="shared" si="15"/>
        <v>1</v>
      </c>
      <c r="L82">
        <f>COUNTIF($K$79:$K82,K82)-1</f>
        <v>3</v>
      </c>
      <c r="M82">
        <f t="shared" si="16"/>
        <v>4</v>
      </c>
      <c r="N82">
        <f t="shared" si="17"/>
      </c>
    </row>
    <row r="83" spans="1:14" ht="20.25" customHeight="1" hidden="1">
      <c r="A83">
        <v>21</v>
      </c>
      <c r="B83">
        <f t="shared" si="8"/>
        <v>0</v>
      </c>
      <c r="C83">
        <f t="shared" si="9"/>
      </c>
      <c r="D83">
        <f t="shared" si="10"/>
        <v>0</v>
      </c>
      <c r="E83">
        <f t="shared" si="11"/>
        <v>0</v>
      </c>
      <c r="F83">
        <f t="shared" si="12"/>
        <v>0</v>
      </c>
      <c r="G83" t="str">
        <f t="shared" si="13"/>
        <v>0、0、0</v>
      </c>
      <c r="J83">
        <f t="shared" si="14"/>
        <v>48</v>
      </c>
      <c r="K83">
        <f t="shared" si="15"/>
        <v>1</v>
      </c>
      <c r="L83">
        <f>COUNTIF($K$79:$K83,K83)-1</f>
        <v>4</v>
      </c>
      <c r="M83">
        <f t="shared" si="16"/>
        <v>5</v>
      </c>
      <c r="N83">
        <f t="shared" si="17"/>
      </c>
    </row>
    <row r="84" spans="1:14" ht="20.25" customHeight="1" hidden="1">
      <c r="A84">
        <v>22</v>
      </c>
      <c r="B84">
        <f t="shared" si="8"/>
        <v>0</v>
      </c>
      <c r="C84">
        <f t="shared" si="9"/>
      </c>
      <c r="D84">
        <f t="shared" si="10"/>
        <v>0</v>
      </c>
      <c r="E84">
        <f t="shared" si="11"/>
        <v>0</v>
      </c>
      <c r="F84">
        <f t="shared" si="12"/>
        <v>0</v>
      </c>
      <c r="G84" t="str">
        <f t="shared" si="13"/>
        <v>0、0、0</v>
      </c>
      <c r="J84">
        <f t="shared" si="14"/>
        <v>48</v>
      </c>
      <c r="K84">
        <f t="shared" si="15"/>
        <v>1</v>
      </c>
      <c r="L84">
        <f>COUNTIF($K$79:$K84,K84)-1</f>
        <v>5</v>
      </c>
      <c r="M84">
        <f t="shared" si="16"/>
        <v>6</v>
      </c>
      <c r="N84">
        <f t="shared" si="17"/>
      </c>
    </row>
    <row r="85" spans="1:14" ht="20.25" customHeight="1" hidden="1">
      <c r="A85">
        <v>23</v>
      </c>
      <c r="B85">
        <f t="shared" si="8"/>
        <v>0</v>
      </c>
      <c r="C85">
        <f t="shared" si="9"/>
      </c>
      <c r="D85">
        <f t="shared" si="10"/>
        <v>0</v>
      </c>
      <c r="E85">
        <f t="shared" si="11"/>
        <v>0</v>
      </c>
      <c r="F85">
        <f t="shared" si="12"/>
        <v>0</v>
      </c>
      <c r="G85" t="str">
        <f t="shared" si="13"/>
        <v>0、0、0</v>
      </c>
      <c r="J85">
        <f t="shared" si="14"/>
        <v>48</v>
      </c>
      <c r="K85">
        <f t="shared" si="15"/>
        <v>1</v>
      </c>
      <c r="L85">
        <f>COUNTIF($K$79:$K85,K85)-1</f>
        <v>6</v>
      </c>
      <c r="M85">
        <f t="shared" si="16"/>
        <v>7</v>
      </c>
      <c r="N85">
        <f t="shared" si="17"/>
      </c>
    </row>
    <row r="86" spans="1:14" ht="20.25" customHeight="1" hidden="1">
      <c r="A86">
        <v>24</v>
      </c>
      <c r="B86">
        <f t="shared" si="8"/>
        <v>0</v>
      </c>
      <c r="C86">
        <f t="shared" si="9"/>
      </c>
      <c r="D86">
        <f t="shared" si="10"/>
        <v>0</v>
      </c>
      <c r="E86">
        <f t="shared" si="11"/>
        <v>0</v>
      </c>
      <c r="F86">
        <f t="shared" si="12"/>
        <v>0</v>
      </c>
      <c r="G86" t="str">
        <f t="shared" si="13"/>
        <v>0、0、0</v>
      </c>
      <c r="J86">
        <f t="shared" si="14"/>
        <v>48</v>
      </c>
      <c r="K86">
        <f t="shared" si="15"/>
        <v>1</v>
      </c>
      <c r="L86">
        <f>COUNTIF($K$79:$K86,K86)-1</f>
        <v>7</v>
      </c>
      <c r="M86">
        <f t="shared" si="16"/>
        <v>8</v>
      </c>
      <c r="N86">
        <f t="shared" si="17"/>
      </c>
    </row>
    <row r="87" spans="1:14" ht="20.25" customHeight="1" hidden="1">
      <c r="A87">
        <v>25</v>
      </c>
      <c r="B87">
        <f t="shared" si="8"/>
        <v>0</v>
      </c>
      <c r="C87">
        <f t="shared" si="9"/>
      </c>
      <c r="D87">
        <f t="shared" si="10"/>
        <v>0</v>
      </c>
      <c r="E87">
        <f t="shared" si="11"/>
        <v>0</v>
      </c>
      <c r="F87">
        <f t="shared" si="12"/>
        <v>0</v>
      </c>
      <c r="G87" t="str">
        <f t="shared" si="13"/>
        <v>0、0、0</v>
      </c>
      <c r="J87">
        <f t="shared" si="14"/>
        <v>48</v>
      </c>
      <c r="K87">
        <f t="shared" si="15"/>
        <v>1</v>
      </c>
      <c r="L87">
        <f>COUNTIF($K$79:$K87,K87)-1</f>
        <v>8</v>
      </c>
      <c r="M87">
        <f t="shared" si="16"/>
        <v>9</v>
      </c>
      <c r="N87">
        <f t="shared" si="17"/>
      </c>
    </row>
    <row r="88" ht="20.25" customHeight="1" hidden="1"/>
    <row r="89" spans="1:2" ht="20.25" customHeight="1" hidden="1">
      <c r="A89">
        <v>1</v>
      </c>
      <c r="B89">
        <f>VLOOKUP(A89,$M$79:$N$87,2,FALSE)</f>
      </c>
    </row>
    <row r="90" spans="1:2" ht="20.25" customHeight="1" hidden="1">
      <c r="A90">
        <v>2</v>
      </c>
      <c r="B90">
        <f aca="true" t="shared" si="18" ref="B90:B97">VLOOKUP(A90,$M$79:$N$87,2,FALSE)</f>
      </c>
    </row>
    <row r="91" spans="1:2" ht="20.25" customHeight="1" hidden="1">
      <c r="A91">
        <v>3</v>
      </c>
      <c r="B91">
        <f t="shared" si="18"/>
      </c>
    </row>
    <row r="92" spans="1:2" ht="20.25" customHeight="1" hidden="1">
      <c r="A92">
        <v>4</v>
      </c>
      <c r="B92">
        <f t="shared" si="18"/>
      </c>
    </row>
    <row r="93" spans="1:2" ht="20.25" customHeight="1" hidden="1">
      <c r="A93">
        <v>5</v>
      </c>
      <c r="B93">
        <f t="shared" si="18"/>
      </c>
    </row>
    <row r="94" spans="1:2" ht="20.25" customHeight="1" hidden="1">
      <c r="A94">
        <v>6</v>
      </c>
      <c r="B94">
        <f t="shared" si="18"/>
      </c>
    </row>
    <row r="95" spans="1:2" ht="20.25" customHeight="1" hidden="1">
      <c r="A95">
        <v>7</v>
      </c>
      <c r="B95">
        <f t="shared" si="18"/>
      </c>
    </row>
    <row r="96" spans="1:2" ht="20.25" customHeight="1" hidden="1">
      <c r="A96">
        <v>8</v>
      </c>
      <c r="B96">
        <f t="shared" si="18"/>
      </c>
    </row>
    <row r="97" spans="1:2" ht="20.25" customHeight="1" hidden="1">
      <c r="A97">
        <v>9</v>
      </c>
      <c r="B97">
        <f t="shared" si="18"/>
      </c>
    </row>
  </sheetData>
  <mergeCells count="11">
    <mergeCell ref="A1:B1"/>
    <mergeCell ref="A28:D28"/>
    <mergeCell ref="A29:D29"/>
    <mergeCell ref="D1:F1"/>
    <mergeCell ref="A34:D34"/>
    <mergeCell ref="A36:D36"/>
    <mergeCell ref="A35:D35"/>
    <mergeCell ref="A30:D30"/>
    <mergeCell ref="A31:D31"/>
    <mergeCell ref="A32:D32"/>
    <mergeCell ref="A33:D33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&amp;R「むらログ」　日本語教師の仕事術
http://mongolia.seesaa.net/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合資会社大草原の小さなヤモリ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村上吉文</dc:creator>
  <cp:keywords/>
  <dc:description/>
  <cp:lastModifiedBy>村上吉文</cp:lastModifiedBy>
  <cp:lastPrinted>2008-03-05T05:07:30Z</cp:lastPrinted>
  <dcterms:created xsi:type="dcterms:W3CDTF">2007-06-05T06:08:02Z</dcterms:created>
  <dcterms:modified xsi:type="dcterms:W3CDTF">2008-03-06T20:14:13Z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