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語彙表" sheetId="1" r:id="rId1"/>
    <sheet name="K1" sheetId="2" r:id="rId2"/>
    <sheet name="K2" sheetId="3" r:id="rId3"/>
    <sheet name="A1" sheetId="4" r:id="rId4"/>
    <sheet name="A2" sheetId="5" r:id="rId5"/>
    <sheet name="V1" sheetId="6" r:id="rId6"/>
    <sheet name="V2" sheetId="7" r:id="rId7"/>
  </sheets>
  <definedNames/>
  <calcPr fullCalcOnLoad="1"/>
</workbook>
</file>

<file path=xl/sharedStrings.xml><?xml version="1.0" encoding="utf-8"?>
<sst xmlns="http://schemas.openxmlformats.org/spreadsheetml/2006/main" count="73" uniqueCount="24">
  <si>
    <t>日本語</t>
  </si>
  <si>
    <t>よみかた</t>
  </si>
  <si>
    <t>英語</t>
  </si>
  <si>
    <t>中国語</t>
  </si>
  <si>
    <t>韓国語</t>
  </si>
  <si>
    <t>。</t>
  </si>
  <si>
    <t xml:space="preserve">. </t>
  </si>
  <si>
    <t>.</t>
  </si>
  <si>
    <t>新しい言葉</t>
  </si>
  <si>
    <t>エキサイト翻訳へ</t>
  </si>
  <si>
    <t>ＯＣＮ翻訳へ</t>
  </si>
  <si>
    <t>翻訳＠niftyへ</t>
  </si>
  <si>
    <t>Yahoo!翻訳へ</t>
  </si>
  <si>
    <t>チュウ太の道具箱へ</t>
  </si>
  <si>
    <t>Google翻訳（英露）</t>
  </si>
  <si>
    <t>Dictionary.com（英露）</t>
  </si>
  <si>
    <t>Vdict.com(英語→ベトナム語)</t>
  </si>
  <si>
    <t>ToggleText(英語→インドネシア語)</t>
  </si>
  <si>
    <t>日本語から英中韓国語へ</t>
  </si>
  <si>
    <t>英語を通じてその他の言語へ</t>
  </si>
  <si>
    <t>Translation wizard(English to Thai)</t>
  </si>
  <si>
    <t>例文</t>
  </si>
  <si>
    <t>語彙</t>
  </si>
  <si>
    <t>例文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</si>
</sst>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平成明朝体W3"/>
      <family val="3"/>
    </font>
    <font>
      <sz val="11"/>
      <name val="BatangChe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NSimSun"/>
      <family val="3"/>
    </font>
    <font>
      <sz val="11"/>
      <name val="ふい字Ｐ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43" applyAlignment="1" applyProtection="1">
      <alignment vertical="center"/>
      <protection/>
    </xf>
    <xf numFmtId="0" fontId="9" fillId="0" borderId="1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3" fillId="0" borderId="10" xfId="0" applyFont="1" applyBorder="1" applyAlignment="1">
      <alignment vertical="center" wrapText="1" shrinkToFi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top" shrinkToFit="1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43" applyAlignment="1" applyProtection="1">
      <alignment horizontal="left" vertical="center"/>
      <protection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9</xdr:col>
      <xdr:colOff>504825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6877050" y="85725"/>
          <a:ext cx="1028700" cy="9239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A4" sqref="A4"/>
    </sheetView>
  </sheetViews>
  <sheetFormatPr defaultColWidth="9.00390625" defaultRowHeight="27" customHeight="1"/>
  <cols>
    <col min="1" max="1" width="1.25" style="0" customWidth="1"/>
    <col min="2" max="2" width="9.125" style="0" customWidth="1"/>
    <col min="3" max="3" width="9.75390625" style="0" customWidth="1"/>
    <col min="4" max="4" width="41.625" style="0" customWidth="1"/>
    <col min="5" max="5" width="11.25390625" style="16" customWidth="1"/>
    <col min="6" max="6" width="5.50390625" style="0" customWidth="1"/>
    <col min="7" max="7" width="7.50390625" style="0" customWidth="1"/>
    <col min="8" max="8" width="2.125" style="4" customWidth="1"/>
  </cols>
  <sheetData>
    <row r="1" spans="2:7" ht="27" customHeight="1">
      <c r="B1" s="33" t="s">
        <v>8</v>
      </c>
      <c r="C1" s="33"/>
      <c r="D1" s="33"/>
      <c r="E1" s="33"/>
      <c r="F1" s="33"/>
      <c r="G1" s="11"/>
    </row>
    <row r="2" spans="5:7" ht="27" customHeight="1">
      <c r="E2" s="32">
        <f ca="1">TODAY()</f>
        <v>39591</v>
      </c>
      <c r="F2" s="32"/>
      <c r="G2" s="12"/>
    </row>
    <row r="3" spans="2:11" ht="27" customHeight="1">
      <c r="B3" s="1" t="s">
        <v>0</v>
      </c>
      <c r="C3" s="1" t="s">
        <v>1</v>
      </c>
      <c r="D3" s="1" t="s">
        <v>21</v>
      </c>
      <c r="E3" s="14" t="s">
        <v>2</v>
      </c>
      <c r="F3" s="1" t="s">
        <v>3</v>
      </c>
      <c r="G3" s="1" t="s">
        <v>4</v>
      </c>
      <c r="K3" t="s">
        <v>18</v>
      </c>
    </row>
    <row r="4" spans="1:13" ht="27" customHeight="1">
      <c r="A4">
        <v>1</v>
      </c>
      <c r="B4" s="8"/>
      <c r="C4" s="8">
        <f>IF(B4="","",PHONETIC(B4))</f>
      </c>
      <c r="D4" s="17"/>
      <c r="E4" s="15"/>
      <c r="F4" s="10"/>
      <c r="G4" s="6"/>
      <c r="H4" s="4" t="s">
        <v>6</v>
      </c>
      <c r="I4" s="2">
        <f>IF(B4="","",B4)</f>
      </c>
      <c r="J4" s="3" t="s">
        <v>5</v>
      </c>
      <c r="K4" s="9" t="s">
        <v>12</v>
      </c>
      <c r="M4" s="9" t="s">
        <v>10</v>
      </c>
    </row>
    <row r="5" spans="1:13" ht="27" customHeight="1">
      <c r="A5">
        <v>2</v>
      </c>
      <c r="B5" s="8"/>
      <c r="C5" s="8">
        <f aca="true" t="shared" si="0" ref="C5:C28">IF(B5="","",PHONETIC(B5))</f>
      </c>
      <c r="D5" s="17"/>
      <c r="E5" s="15"/>
      <c r="F5" s="10"/>
      <c r="G5" s="6"/>
      <c r="H5" s="4" t="s">
        <v>6</v>
      </c>
      <c r="I5" s="2">
        <f aca="true" t="shared" si="1" ref="I5:I28">IF(B5="","",B5)</f>
      </c>
      <c r="J5" s="3" t="s">
        <v>5</v>
      </c>
      <c r="K5" s="9" t="s">
        <v>9</v>
      </c>
      <c r="M5" s="9" t="s">
        <v>11</v>
      </c>
    </row>
    <row r="6" spans="1:10" ht="27" customHeight="1">
      <c r="A6">
        <v>3</v>
      </c>
      <c r="B6" s="8"/>
      <c r="C6" s="8">
        <f t="shared" si="0"/>
      </c>
      <c r="D6" s="13"/>
      <c r="E6" s="15"/>
      <c r="F6" s="10"/>
      <c r="G6" s="6"/>
      <c r="H6" s="4" t="s">
        <v>6</v>
      </c>
      <c r="I6" s="2">
        <f t="shared" si="1"/>
      </c>
      <c r="J6" s="3" t="s">
        <v>5</v>
      </c>
    </row>
    <row r="7" spans="1:10" ht="27" customHeight="1">
      <c r="A7">
        <v>4</v>
      </c>
      <c r="B7" s="8"/>
      <c r="C7" s="8">
        <f t="shared" si="0"/>
      </c>
      <c r="D7" s="13"/>
      <c r="E7" s="15"/>
      <c r="F7" s="5"/>
      <c r="G7" s="6"/>
      <c r="H7" s="4" t="s">
        <v>6</v>
      </c>
      <c r="I7" s="2">
        <f t="shared" si="1"/>
      </c>
      <c r="J7" s="3" t="s">
        <v>5</v>
      </c>
    </row>
    <row r="8" spans="1:11" ht="27" customHeight="1">
      <c r="A8">
        <v>5</v>
      </c>
      <c r="B8" s="8"/>
      <c r="C8" s="8">
        <f t="shared" si="0"/>
      </c>
      <c r="D8" s="17"/>
      <c r="E8" s="15"/>
      <c r="F8" s="10"/>
      <c r="G8" s="6"/>
      <c r="H8" s="4" t="s">
        <v>6</v>
      </c>
      <c r="I8" s="2">
        <f t="shared" si="1"/>
      </c>
      <c r="J8" s="3" t="s">
        <v>5</v>
      </c>
      <c r="K8" t="s">
        <v>19</v>
      </c>
    </row>
    <row r="9" spans="1:14" ht="27" customHeight="1">
      <c r="A9">
        <v>6</v>
      </c>
      <c r="B9" s="8"/>
      <c r="C9" s="8">
        <f t="shared" si="0"/>
      </c>
      <c r="D9" s="17"/>
      <c r="E9" s="15"/>
      <c r="F9" s="7"/>
      <c r="G9" s="6"/>
      <c r="H9" s="4" t="s">
        <v>6</v>
      </c>
      <c r="I9" s="2">
        <f t="shared" si="1"/>
      </c>
      <c r="J9" s="3" t="s">
        <v>5</v>
      </c>
      <c r="K9" s="31" t="s">
        <v>14</v>
      </c>
      <c r="L9" s="31"/>
      <c r="M9" s="31" t="s">
        <v>15</v>
      </c>
      <c r="N9" s="31"/>
    </row>
    <row r="10" spans="1:13" ht="27" customHeight="1">
      <c r="A10">
        <v>7</v>
      </c>
      <c r="B10" s="8"/>
      <c r="C10" s="8">
        <f t="shared" si="0"/>
      </c>
      <c r="D10" s="13"/>
      <c r="E10" s="15"/>
      <c r="F10" s="10"/>
      <c r="G10" s="6"/>
      <c r="H10" s="4" t="s">
        <v>6</v>
      </c>
      <c r="I10" s="2">
        <f t="shared" si="1"/>
      </c>
      <c r="J10" s="3" t="s">
        <v>5</v>
      </c>
      <c r="K10" s="31" t="s">
        <v>16</v>
      </c>
      <c r="L10" s="31"/>
      <c r="M10" s="31"/>
    </row>
    <row r="11" spans="1:13" ht="27" customHeight="1">
      <c r="A11">
        <v>8</v>
      </c>
      <c r="B11" s="8"/>
      <c r="C11" s="8">
        <f t="shared" si="0"/>
      </c>
      <c r="D11" s="13"/>
      <c r="E11" s="15"/>
      <c r="F11" s="10"/>
      <c r="G11" s="6"/>
      <c r="H11" s="4" t="s">
        <v>6</v>
      </c>
      <c r="I11" s="2">
        <f t="shared" si="1"/>
      </c>
      <c r="J11" s="3" t="s">
        <v>5</v>
      </c>
      <c r="K11" s="31" t="s">
        <v>17</v>
      </c>
      <c r="L11" s="31"/>
      <c r="M11" s="31"/>
    </row>
    <row r="12" spans="1:13" ht="27" customHeight="1">
      <c r="A12">
        <v>9</v>
      </c>
      <c r="B12" s="8"/>
      <c r="C12" s="8">
        <f t="shared" si="0"/>
      </c>
      <c r="D12" s="17"/>
      <c r="E12" s="15"/>
      <c r="F12" s="10"/>
      <c r="G12" s="6"/>
      <c r="H12" s="4" t="s">
        <v>6</v>
      </c>
      <c r="I12" s="2">
        <f t="shared" si="1"/>
      </c>
      <c r="J12" s="3" t="s">
        <v>5</v>
      </c>
      <c r="K12" s="31" t="s">
        <v>20</v>
      </c>
      <c r="L12" s="31"/>
      <c r="M12" s="31"/>
    </row>
    <row r="13" spans="1:10" ht="27" customHeight="1">
      <c r="A13">
        <v>10</v>
      </c>
      <c r="B13" s="8"/>
      <c r="C13" s="8">
        <f t="shared" si="0"/>
      </c>
      <c r="D13" s="17"/>
      <c r="E13" s="15"/>
      <c r="F13" s="10"/>
      <c r="G13" s="6"/>
      <c r="H13" s="4" t="s">
        <v>6</v>
      </c>
      <c r="I13" s="2">
        <f t="shared" si="1"/>
      </c>
      <c r="J13" s="3" t="s">
        <v>5</v>
      </c>
    </row>
    <row r="14" spans="1:10" ht="27" customHeight="1">
      <c r="A14">
        <v>11</v>
      </c>
      <c r="B14" s="8"/>
      <c r="C14" s="8">
        <f t="shared" si="0"/>
      </c>
      <c r="D14" s="17"/>
      <c r="E14" s="15"/>
      <c r="F14" s="10"/>
      <c r="G14" s="6"/>
      <c r="H14" s="4" t="s">
        <v>6</v>
      </c>
      <c r="I14" s="2">
        <f t="shared" si="1"/>
      </c>
      <c r="J14" s="3" t="s">
        <v>5</v>
      </c>
    </row>
    <row r="15" spans="1:12" ht="27" customHeight="1">
      <c r="A15">
        <v>12</v>
      </c>
      <c r="B15" s="8"/>
      <c r="C15" s="8">
        <f t="shared" si="0"/>
      </c>
      <c r="D15" s="17"/>
      <c r="E15" s="15"/>
      <c r="F15" s="10"/>
      <c r="G15" s="6"/>
      <c r="H15" s="4" t="s">
        <v>6</v>
      </c>
      <c r="I15" s="2">
        <f t="shared" si="1"/>
      </c>
      <c r="J15" s="3" t="s">
        <v>5</v>
      </c>
      <c r="K15" s="31" t="s">
        <v>13</v>
      </c>
      <c r="L15" s="31"/>
    </row>
    <row r="16" spans="1:10" ht="27" customHeight="1">
      <c r="A16">
        <v>13</v>
      </c>
      <c r="B16" s="8"/>
      <c r="C16" s="8">
        <f t="shared" si="0"/>
      </c>
      <c r="D16" s="13"/>
      <c r="E16" s="15"/>
      <c r="F16" s="10"/>
      <c r="G16" s="6"/>
      <c r="H16" s="4" t="s">
        <v>6</v>
      </c>
      <c r="I16" s="2">
        <f t="shared" si="1"/>
      </c>
      <c r="J16" s="3" t="s">
        <v>5</v>
      </c>
    </row>
    <row r="17" spans="1:10" ht="27" customHeight="1">
      <c r="A17">
        <v>14</v>
      </c>
      <c r="B17" s="8"/>
      <c r="C17" s="8">
        <f t="shared" si="0"/>
      </c>
      <c r="D17" s="13"/>
      <c r="E17" s="15"/>
      <c r="F17" s="10"/>
      <c r="G17" s="6"/>
      <c r="H17" s="4" t="s">
        <v>6</v>
      </c>
      <c r="I17" s="2">
        <f t="shared" si="1"/>
      </c>
      <c r="J17" s="3" t="s">
        <v>5</v>
      </c>
    </row>
    <row r="18" spans="1:10" ht="27" customHeight="1">
      <c r="A18">
        <v>15</v>
      </c>
      <c r="B18" s="8"/>
      <c r="C18" s="8">
        <f t="shared" si="0"/>
      </c>
      <c r="D18" s="17"/>
      <c r="E18" s="15"/>
      <c r="F18" s="10"/>
      <c r="G18" s="6"/>
      <c r="H18" s="4" t="s">
        <v>6</v>
      </c>
      <c r="I18" s="2">
        <f t="shared" si="1"/>
      </c>
      <c r="J18" s="3" t="s">
        <v>5</v>
      </c>
    </row>
    <row r="19" spans="1:10" ht="27" customHeight="1">
      <c r="A19">
        <v>16</v>
      </c>
      <c r="B19" s="8"/>
      <c r="C19" s="8">
        <f t="shared" si="0"/>
      </c>
      <c r="D19" s="17"/>
      <c r="E19" s="15"/>
      <c r="F19" s="10"/>
      <c r="G19" s="6"/>
      <c r="H19" s="4" t="s">
        <v>6</v>
      </c>
      <c r="I19" s="2">
        <f t="shared" si="1"/>
      </c>
      <c r="J19" s="3" t="s">
        <v>5</v>
      </c>
    </row>
    <row r="20" spans="1:10" ht="27" customHeight="1">
      <c r="A20">
        <v>17</v>
      </c>
      <c r="B20" s="8"/>
      <c r="C20" s="8">
        <f>IF(B20="","",PHONETIC(B20))</f>
      </c>
      <c r="D20" s="17"/>
      <c r="E20" s="15"/>
      <c r="F20" s="5"/>
      <c r="G20" s="6"/>
      <c r="H20" s="4" t="s">
        <v>6</v>
      </c>
      <c r="I20" s="2">
        <f>IF(B20="","",B20)</f>
      </c>
      <c r="J20" s="3" t="s">
        <v>5</v>
      </c>
    </row>
    <row r="21" spans="1:10" ht="27" customHeight="1">
      <c r="A21">
        <v>18</v>
      </c>
      <c r="B21" s="8"/>
      <c r="C21" s="8">
        <f t="shared" si="0"/>
      </c>
      <c r="D21" s="13"/>
      <c r="E21" s="15"/>
      <c r="F21" s="10"/>
      <c r="G21" s="6"/>
      <c r="H21" s="4" t="s">
        <v>6</v>
      </c>
      <c r="I21" s="2">
        <f>IF(B21="","",B21)</f>
      </c>
      <c r="J21" s="3" t="s">
        <v>5</v>
      </c>
    </row>
    <row r="22" spans="1:10" ht="27" customHeight="1">
      <c r="A22">
        <v>19</v>
      </c>
      <c r="B22" s="8"/>
      <c r="C22" s="8">
        <f t="shared" si="0"/>
      </c>
      <c r="D22" s="13"/>
      <c r="E22" s="15"/>
      <c r="F22" s="10"/>
      <c r="G22" s="6"/>
      <c r="H22" s="4" t="s">
        <v>7</v>
      </c>
      <c r="I22" s="2">
        <f t="shared" si="1"/>
      </c>
      <c r="J22" s="3" t="s">
        <v>5</v>
      </c>
    </row>
    <row r="23" spans="1:10" ht="27" customHeight="1">
      <c r="A23">
        <v>20</v>
      </c>
      <c r="B23" s="8"/>
      <c r="C23" s="8">
        <f t="shared" si="0"/>
      </c>
      <c r="D23" s="13"/>
      <c r="E23" s="15"/>
      <c r="F23" s="5"/>
      <c r="G23" s="6"/>
      <c r="H23" s="4" t="s">
        <v>6</v>
      </c>
      <c r="I23" s="2">
        <f t="shared" si="1"/>
      </c>
      <c r="J23" s="3" t="s">
        <v>5</v>
      </c>
    </row>
    <row r="24" spans="1:10" ht="27" customHeight="1">
      <c r="A24">
        <v>21</v>
      </c>
      <c r="B24" s="8"/>
      <c r="C24" s="8">
        <f t="shared" si="0"/>
      </c>
      <c r="D24" s="13"/>
      <c r="E24" s="15"/>
      <c r="F24" s="10"/>
      <c r="G24" s="6"/>
      <c r="H24" s="4" t="s">
        <v>6</v>
      </c>
      <c r="I24" s="2">
        <f t="shared" si="1"/>
      </c>
      <c r="J24" s="3" t="s">
        <v>5</v>
      </c>
    </row>
    <row r="25" spans="1:10" ht="27" customHeight="1">
      <c r="A25">
        <v>22</v>
      </c>
      <c r="B25" s="8"/>
      <c r="C25" s="8">
        <f t="shared" si="0"/>
      </c>
      <c r="D25" s="13"/>
      <c r="E25" s="15"/>
      <c r="F25" s="5"/>
      <c r="G25" s="6"/>
      <c r="H25" s="4" t="s">
        <v>6</v>
      </c>
      <c r="I25" s="2">
        <f t="shared" si="1"/>
      </c>
      <c r="J25" s="3" t="s">
        <v>5</v>
      </c>
    </row>
    <row r="26" spans="1:10" ht="27" customHeight="1">
      <c r="A26">
        <v>23</v>
      </c>
      <c r="B26" s="8"/>
      <c r="C26" s="8">
        <f t="shared" si="0"/>
      </c>
      <c r="D26" s="13"/>
      <c r="E26" s="15"/>
      <c r="F26" s="5"/>
      <c r="G26" s="6"/>
      <c r="H26" s="4" t="s">
        <v>6</v>
      </c>
      <c r="I26" s="2">
        <f t="shared" si="1"/>
      </c>
      <c r="J26" s="3" t="s">
        <v>5</v>
      </c>
    </row>
    <row r="27" spans="1:10" ht="27" customHeight="1">
      <c r="A27">
        <v>24</v>
      </c>
      <c r="B27" s="8"/>
      <c r="C27" s="8">
        <f t="shared" si="0"/>
      </c>
      <c r="D27" s="13"/>
      <c r="E27" s="15"/>
      <c r="F27" s="10"/>
      <c r="G27" s="6"/>
      <c r="H27" s="4" t="s">
        <v>6</v>
      </c>
      <c r="I27" s="2">
        <f t="shared" si="1"/>
      </c>
      <c r="J27" s="3" t="s">
        <v>5</v>
      </c>
    </row>
    <row r="28" spans="1:10" ht="27" customHeight="1">
      <c r="A28">
        <v>25</v>
      </c>
      <c r="B28" s="8"/>
      <c r="C28" s="8">
        <f t="shared" si="0"/>
      </c>
      <c r="D28" s="13"/>
      <c r="E28" s="15"/>
      <c r="F28" s="10"/>
      <c r="G28" s="6"/>
      <c r="H28" s="4" t="s">
        <v>7</v>
      </c>
      <c r="I28" s="2">
        <f t="shared" si="1"/>
      </c>
      <c r="J28" s="3" t="s">
        <v>5</v>
      </c>
    </row>
  </sheetData>
  <sheetProtection/>
  <mergeCells count="8">
    <mergeCell ref="K12:M12"/>
    <mergeCell ref="K15:L15"/>
    <mergeCell ref="E2:F2"/>
    <mergeCell ref="B1:F1"/>
    <mergeCell ref="K9:L9"/>
    <mergeCell ref="M9:N9"/>
    <mergeCell ref="K10:M10"/>
    <mergeCell ref="K11:M11"/>
  </mergeCells>
  <dataValidations count="1">
    <dataValidation allowBlank="1" showInputMessage="1" showErrorMessage="1" imeMode="on" sqref="B1:B65536"/>
  </dataValidations>
  <hyperlinks>
    <hyperlink ref="M5" r:id="rId1" display="翻訳＠niftyへ"/>
    <hyperlink ref="M4" r:id="rId2" display="ＯＣＮ翻訳へ"/>
    <hyperlink ref="K4" r:id="rId3" display="Yahoo!翻訳へ"/>
    <hyperlink ref="K5" r:id="rId4" display="エキサイト翻訳へ"/>
    <hyperlink ref="K15" r:id="rId5" display="チュウ太の道具箱へ"/>
    <hyperlink ref="K9" r:id="rId6" display="Google翻訳（英露）"/>
    <hyperlink ref="M9" r:id="rId7" display="Dictionary.com（英露）"/>
    <hyperlink ref="K10" r:id="rId8" display="Vdict.com(英語→ベトナム語)"/>
    <hyperlink ref="K11" r:id="rId9" display="ToggleText(英語→インドネシア語)"/>
    <hyperlink ref="K12" r:id="rId10" display="Translation wizard(English to Thai)"/>
  </hyperlinks>
  <printOptions/>
  <pageMargins left="0.787" right="0.787" top="0.984" bottom="0.984" header="0.512" footer="0.512"/>
  <pageSetup horizontalDpi="300" verticalDpi="300" orientation="portrait" paperSize="9" r:id="rId12"/>
  <headerFooter alignWithMargins="0">
    <oddFooter>&amp;R「むらログ」　日本語教師の仕事術
http://mongolia.seesaa.net/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showGridLines="0" zoomScalePageLayoutView="0" workbookViewId="0" topLeftCell="A1">
      <selection activeCell="A50" sqref="A1:A50"/>
    </sheetView>
  </sheetViews>
  <sheetFormatPr defaultColWidth="9.00390625" defaultRowHeight="12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ht="12" customHeight="1">
      <c r="A1" s="18" t="str">
        <f aca="true" t="shared" si="0" ref="A1:A36">IF(B185&lt;&gt;"",B185,IF(C185&lt;&gt;"",C185,"Powered By むらログ"))</f>
        <v>Powered By むらログ</v>
      </c>
    </row>
    <row r="2" ht="12" customHeight="1">
      <c r="A2" s="18" t="str">
        <f t="shared" si="0"/>
        <v>Powered By むらログ</v>
      </c>
    </row>
    <row r="3" ht="12" customHeight="1">
      <c r="A3" s="18" t="str">
        <f t="shared" si="0"/>
        <v>Powered By むらログ</v>
      </c>
    </row>
    <row r="4" spans="1:10" ht="12" customHeight="1">
      <c r="A4" s="18" t="str">
        <f t="shared" si="0"/>
        <v>Powered By むらログ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s="20" customFormat="1" ht="12" customHeight="1">
      <c r="A5" s="18" t="str">
        <f t="shared" si="0"/>
        <v>Powered By むらログ</v>
      </c>
      <c r="B5" s="21"/>
      <c r="C5" s="22"/>
      <c r="D5" s="21"/>
      <c r="E5" s="22"/>
      <c r="F5" s="21"/>
      <c r="G5" s="22"/>
      <c r="H5" s="21"/>
      <c r="I5" s="22"/>
      <c r="J5" s="22"/>
    </row>
    <row r="6" spans="1:10" s="22" customFormat="1" ht="12" customHeight="1">
      <c r="A6" s="18" t="str">
        <f t="shared" si="0"/>
        <v>Powered By むらログ</v>
      </c>
      <c r="B6" s="19"/>
      <c r="C6" s="20"/>
      <c r="D6" s="20"/>
      <c r="E6" s="20"/>
      <c r="F6" s="20"/>
      <c r="G6" s="20"/>
      <c r="H6" s="20"/>
      <c r="I6" s="20"/>
      <c r="J6" s="20"/>
    </row>
    <row r="7" spans="1:10" s="20" customFormat="1" ht="12" customHeight="1">
      <c r="A7" s="18" t="str">
        <f t="shared" si="0"/>
        <v>Powered By むらログ</v>
      </c>
      <c r="B7" s="21"/>
      <c r="C7" s="22"/>
      <c r="D7" s="21"/>
      <c r="E7" s="22"/>
      <c r="F7" s="21"/>
      <c r="G7" s="22"/>
      <c r="H7" s="21"/>
      <c r="I7" s="22"/>
      <c r="J7" s="22"/>
    </row>
    <row r="8" spans="1:10" s="22" customFormat="1" ht="12" customHeight="1">
      <c r="A8" s="18" t="str">
        <f t="shared" si="0"/>
        <v>Powered By むらログ</v>
      </c>
      <c r="B8" s="19"/>
      <c r="C8" s="20"/>
      <c r="D8" s="20"/>
      <c r="E8" s="20"/>
      <c r="F8" s="20"/>
      <c r="G8" s="20"/>
      <c r="H8" s="20"/>
      <c r="I8" s="20"/>
      <c r="J8" s="20"/>
    </row>
    <row r="9" spans="1:10" s="20" customFormat="1" ht="12" customHeight="1">
      <c r="A9" s="18" t="str">
        <f t="shared" si="0"/>
        <v>Powered By むらログ</v>
      </c>
      <c r="B9" s="21"/>
      <c r="C9" s="22"/>
      <c r="D9" s="21"/>
      <c r="E9" s="22"/>
      <c r="F9" s="21"/>
      <c r="G9" s="22"/>
      <c r="H9" s="21"/>
      <c r="I9" s="22"/>
      <c r="J9" s="22"/>
    </row>
    <row r="10" spans="1:10" s="22" customFormat="1" ht="12" customHeight="1">
      <c r="A10" s="18" t="str">
        <f t="shared" si="0"/>
        <v>Powered By むらログ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s="20" customFormat="1" ht="12" customHeight="1">
      <c r="A11" s="18" t="str">
        <f t="shared" si="0"/>
        <v>Powered By むらログ</v>
      </c>
      <c r="B11" s="21"/>
      <c r="C11" s="22"/>
      <c r="D11" s="21"/>
      <c r="E11" s="22"/>
      <c r="F11" s="21"/>
      <c r="G11" s="22"/>
      <c r="H11" s="21"/>
      <c r="I11" s="22"/>
      <c r="J11" s="22"/>
    </row>
    <row r="12" spans="1:10" s="22" customFormat="1" ht="12" customHeight="1">
      <c r="A12" s="18" t="str">
        <f t="shared" si="0"/>
        <v>Powered By むらログ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s="20" customFormat="1" ht="12" customHeight="1">
      <c r="A13" s="18" t="str">
        <f t="shared" si="0"/>
        <v>Powered By むらログ</v>
      </c>
      <c r="B13" s="21"/>
      <c r="C13" s="22"/>
      <c r="D13" s="21"/>
      <c r="E13" s="22"/>
      <c r="F13" s="21"/>
      <c r="G13" s="22"/>
      <c r="H13" s="21"/>
      <c r="I13" s="22"/>
      <c r="J13" s="22"/>
    </row>
    <row r="14" spans="1:10" s="22" customFormat="1" ht="12" customHeight="1">
      <c r="A14" s="18" t="str">
        <f t="shared" si="0"/>
        <v>Powered By むらログ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s="22" customFormat="1" ht="12" customHeight="1">
      <c r="A15" s="18" t="str">
        <f t="shared" si="0"/>
        <v>Powered By むらログ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s="22" customFormat="1" ht="12" customHeight="1">
      <c r="A16" s="18" t="str">
        <f t="shared" si="0"/>
        <v>Powered By むらログ</v>
      </c>
      <c r="B16" s="19"/>
      <c r="C16" s="20"/>
      <c r="D16" s="20"/>
      <c r="E16" s="20"/>
      <c r="F16" s="20"/>
      <c r="G16" s="20"/>
      <c r="H16" s="20"/>
      <c r="I16" s="20"/>
      <c r="J16" s="20"/>
    </row>
    <row r="17" spans="1:10" s="22" customFormat="1" ht="12" customHeight="1">
      <c r="A17" s="18" t="str">
        <f t="shared" si="0"/>
        <v>Powered By むらログ</v>
      </c>
      <c r="B17" s="19"/>
      <c r="C17" s="20"/>
      <c r="D17" s="20"/>
      <c r="E17" s="20"/>
      <c r="F17" s="20"/>
      <c r="G17" s="20"/>
      <c r="H17" s="20"/>
      <c r="I17" s="20"/>
      <c r="J17" s="20"/>
    </row>
    <row r="18" spans="1:10" s="22" customFormat="1" ht="12" customHeight="1">
      <c r="A18" s="18" t="str">
        <f t="shared" si="0"/>
        <v>Powered By むらログ</v>
      </c>
      <c r="B18" s="19"/>
      <c r="C18" s="20"/>
      <c r="D18" s="20"/>
      <c r="E18" s="20"/>
      <c r="F18" s="20"/>
      <c r="G18" s="20"/>
      <c r="H18" s="20"/>
      <c r="I18" s="20"/>
      <c r="J18" s="20"/>
    </row>
    <row r="19" spans="1:10" s="22" customFormat="1" ht="12" customHeight="1">
      <c r="A19" s="18" t="str">
        <f t="shared" si="0"/>
        <v>Powered By むらログ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 s="22" customFormat="1" ht="12" customHeight="1">
      <c r="A20" s="18" t="str">
        <f t="shared" si="0"/>
        <v>Powered By むらログ</v>
      </c>
      <c r="B20" s="19"/>
      <c r="C20" s="20"/>
      <c r="D20" s="20"/>
      <c r="E20" s="20"/>
      <c r="F20" s="20"/>
      <c r="G20" s="20"/>
      <c r="H20" s="20"/>
      <c r="I20" s="20"/>
      <c r="J20" s="20"/>
    </row>
    <row r="21" spans="1:10" s="22" customFormat="1" ht="12" customHeight="1">
      <c r="A21" s="18" t="str">
        <f t="shared" si="0"/>
        <v>Powered By むらログ</v>
      </c>
      <c r="B21" s="19"/>
      <c r="C21" s="20"/>
      <c r="D21" s="20"/>
      <c r="E21" s="20"/>
      <c r="F21" s="20"/>
      <c r="G21" s="20"/>
      <c r="H21" s="20"/>
      <c r="I21" s="20"/>
      <c r="J21" s="20"/>
    </row>
    <row r="22" spans="1:10" s="22" customFormat="1" ht="12" customHeight="1">
      <c r="A22" s="18" t="str">
        <f t="shared" si="0"/>
        <v>Powered By むらログ</v>
      </c>
      <c r="B22" s="19"/>
      <c r="C22" s="20"/>
      <c r="D22" s="20"/>
      <c r="E22" s="20"/>
      <c r="F22" s="20"/>
      <c r="G22" s="20"/>
      <c r="H22" s="20"/>
      <c r="I22" s="20"/>
      <c r="J22" s="20"/>
    </row>
    <row r="23" spans="1:10" s="22" customFormat="1" ht="12" customHeight="1">
      <c r="A23" s="18" t="str">
        <f t="shared" si="0"/>
        <v>Powered By むらログ</v>
      </c>
      <c r="B23" s="19"/>
      <c r="C23" s="20"/>
      <c r="D23" s="20"/>
      <c r="E23" s="20"/>
      <c r="F23" s="20"/>
      <c r="G23" s="20"/>
      <c r="H23" s="20"/>
      <c r="I23" s="20"/>
      <c r="J23" s="20"/>
    </row>
    <row r="24" spans="1:10" s="22" customFormat="1" ht="12" customHeight="1">
      <c r="A24" s="18" t="str">
        <f t="shared" si="0"/>
        <v>Powered By むらログ</v>
      </c>
      <c r="B24" s="19"/>
      <c r="C24" s="20"/>
      <c r="D24" s="20"/>
      <c r="E24" s="20"/>
      <c r="F24" s="20"/>
      <c r="G24" s="20"/>
      <c r="H24" s="20"/>
      <c r="I24" s="20"/>
      <c r="J24" s="20"/>
    </row>
    <row r="25" spans="1:10" s="22" customFormat="1" ht="12" customHeight="1">
      <c r="A25" s="18" t="str">
        <f t="shared" si="0"/>
        <v>Powered By むらログ</v>
      </c>
      <c r="B25" s="19"/>
      <c r="C25" s="20"/>
      <c r="D25" s="20"/>
      <c r="E25" s="20"/>
      <c r="F25" s="20"/>
      <c r="G25" s="20"/>
      <c r="H25" s="20"/>
      <c r="I25" s="20"/>
      <c r="J25" s="20"/>
    </row>
    <row r="26" spans="1:10" s="22" customFormat="1" ht="12" customHeight="1">
      <c r="A26" s="18" t="str">
        <f t="shared" si="0"/>
        <v>Powered By むらログ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 s="22" customFormat="1" ht="12" customHeight="1">
      <c r="A27" s="18" t="str">
        <f t="shared" si="0"/>
        <v>Powered By むらログ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 s="22" customFormat="1" ht="12" customHeight="1">
      <c r="A28" s="18" t="str">
        <f t="shared" si="0"/>
        <v>Powered By むらログ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 s="22" customFormat="1" ht="12" customHeight="1">
      <c r="A29" s="18" t="str">
        <f t="shared" si="0"/>
        <v>Powered By むらログ</v>
      </c>
      <c r="B29" s="19"/>
      <c r="C29" s="20"/>
      <c r="D29" s="20"/>
      <c r="E29" s="20"/>
      <c r="F29" s="20"/>
      <c r="G29" s="20"/>
      <c r="H29" s="20"/>
      <c r="I29" s="20"/>
      <c r="J29" s="20"/>
    </row>
    <row r="30" spans="1:10" s="22" customFormat="1" ht="12" customHeight="1">
      <c r="A30" s="18" t="str">
        <f t="shared" si="0"/>
        <v>Powered By むらログ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2" customFormat="1" ht="12" customHeight="1">
      <c r="A31" s="18" t="str">
        <f t="shared" si="0"/>
        <v>Powered By むらログ</v>
      </c>
      <c r="B31" s="19"/>
      <c r="C31" s="20"/>
      <c r="D31" s="20"/>
      <c r="E31" s="20"/>
      <c r="F31" s="20"/>
      <c r="G31" s="20"/>
      <c r="H31" s="20"/>
      <c r="I31" s="20"/>
      <c r="J31" s="20"/>
    </row>
    <row r="32" spans="1:10" s="22" customFormat="1" ht="12" customHeight="1">
      <c r="A32" s="18" t="str">
        <f t="shared" si="0"/>
        <v>Powered By むらログ</v>
      </c>
      <c r="B32" s="19"/>
      <c r="C32" s="20"/>
      <c r="D32" s="20"/>
      <c r="E32" s="20"/>
      <c r="F32" s="20"/>
      <c r="G32" s="20"/>
      <c r="H32" s="20"/>
      <c r="I32" s="20"/>
      <c r="J32" s="20"/>
    </row>
    <row r="33" spans="1:10" s="22" customFormat="1" ht="12" customHeight="1">
      <c r="A33" s="18" t="str">
        <f t="shared" si="0"/>
        <v>Powered By むらログ</v>
      </c>
      <c r="B33" s="19"/>
      <c r="C33" s="20"/>
      <c r="D33" s="20"/>
      <c r="E33" s="20"/>
      <c r="F33" s="20"/>
      <c r="G33" s="20"/>
      <c r="H33" s="20"/>
      <c r="I33" s="20"/>
      <c r="J33" s="20"/>
    </row>
    <row r="34" spans="1:10" s="22" customFormat="1" ht="12" customHeight="1">
      <c r="A34" s="18" t="str">
        <f t="shared" si="0"/>
        <v>Powered By むらログ</v>
      </c>
      <c r="B34" s="19"/>
      <c r="C34" s="20"/>
      <c r="D34" s="20"/>
      <c r="E34" s="20"/>
      <c r="F34" s="20"/>
      <c r="G34" s="20"/>
      <c r="H34" s="20"/>
      <c r="I34" s="20"/>
      <c r="J34" s="20"/>
    </row>
    <row r="35" spans="1:10" s="22" customFormat="1" ht="12" customHeight="1">
      <c r="A35" s="18" t="str">
        <f t="shared" si="0"/>
        <v>Powered By むらログ</v>
      </c>
      <c r="B35" s="19"/>
      <c r="C35" s="20"/>
      <c r="D35" s="20"/>
      <c r="E35" s="20"/>
      <c r="F35" s="20"/>
      <c r="G35" s="20"/>
      <c r="H35" s="20"/>
      <c r="I35" s="20"/>
      <c r="J35" s="20"/>
    </row>
    <row r="36" spans="1:10" s="22" customFormat="1" ht="12" customHeight="1">
      <c r="A36" s="18" t="str">
        <f t="shared" si="0"/>
        <v>Powered By むらログ</v>
      </c>
      <c r="B36" s="19"/>
      <c r="C36" s="20"/>
      <c r="D36" s="20"/>
      <c r="E36" s="20"/>
      <c r="F36" s="20"/>
      <c r="G36" s="20"/>
      <c r="H36" s="20"/>
      <c r="I36" s="20"/>
      <c r="J36" s="20"/>
    </row>
    <row r="37" spans="1:10" s="22" customFormat="1" ht="12" customHeight="1">
      <c r="A37" s="18" t="str">
        <f>IF(B221&lt;&gt;"",B221,IF(C221&lt;&gt;"",C221,"Powered By むらログ"))</f>
        <v>Powered By むらログ</v>
      </c>
      <c r="B37" s="19"/>
      <c r="C37" s="20"/>
      <c r="D37" s="20"/>
      <c r="E37" s="20"/>
      <c r="F37" s="20"/>
      <c r="G37" s="20"/>
      <c r="H37" s="20"/>
      <c r="I37" s="20"/>
      <c r="J37" s="20"/>
    </row>
    <row r="38" spans="1:10" s="22" customFormat="1" ht="12" customHeight="1">
      <c r="A38" s="18" t="str">
        <f aca="true" t="shared" si="1" ref="A38:A50">IF(B222&lt;&gt;"",B222,IF(C222&lt;&gt;"",C222,"Powered By むらログ"))</f>
        <v>Powered By むらログ</v>
      </c>
      <c r="B38" s="19"/>
      <c r="C38" s="20"/>
      <c r="D38" s="20"/>
      <c r="E38" s="20"/>
      <c r="F38" s="20"/>
      <c r="G38" s="20"/>
      <c r="H38" s="20"/>
      <c r="I38" s="20"/>
      <c r="J38" s="20"/>
    </row>
    <row r="39" spans="1:10" s="22" customFormat="1" ht="12" customHeight="1">
      <c r="A39" s="18" t="str">
        <f t="shared" si="1"/>
        <v>Powered By むらログ</v>
      </c>
      <c r="B39" s="19"/>
      <c r="C39" s="20"/>
      <c r="D39" s="20"/>
      <c r="E39" s="20"/>
      <c r="F39" s="20"/>
      <c r="G39" s="20"/>
      <c r="H39" s="20"/>
      <c r="I39" s="20"/>
      <c r="J39" s="20"/>
    </row>
    <row r="40" spans="1:10" s="22" customFormat="1" ht="12" customHeight="1">
      <c r="A40" s="18" t="str">
        <f t="shared" si="1"/>
        <v>Powered By むらログ</v>
      </c>
      <c r="B40" s="19"/>
      <c r="C40" s="20"/>
      <c r="D40" s="20"/>
      <c r="E40" s="20"/>
      <c r="F40" s="20"/>
      <c r="G40" s="20"/>
      <c r="H40" s="20"/>
      <c r="I40" s="20"/>
      <c r="J40" s="20"/>
    </row>
    <row r="41" spans="1:10" s="22" customFormat="1" ht="12" customHeight="1">
      <c r="A41" s="18" t="str">
        <f t="shared" si="1"/>
        <v>Powered By むらログ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0" s="22" customFormat="1" ht="12" customHeight="1">
      <c r="A42" s="18" t="str">
        <f t="shared" si="1"/>
        <v>Powered By むらログ</v>
      </c>
      <c r="B42" s="19"/>
      <c r="C42" s="20"/>
      <c r="D42" s="20"/>
      <c r="E42" s="20"/>
      <c r="F42" s="20"/>
      <c r="G42" s="20"/>
      <c r="H42" s="20"/>
      <c r="I42" s="20"/>
      <c r="J42" s="20"/>
    </row>
    <row r="43" spans="1:10" s="22" customFormat="1" ht="12" customHeight="1">
      <c r="A43" s="18" t="str">
        <f t="shared" si="1"/>
        <v>Powered By むらログ</v>
      </c>
      <c r="B43" s="19"/>
      <c r="C43" s="20"/>
      <c r="D43" s="20"/>
      <c r="E43" s="20"/>
      <c r="F43" s="20"/>
      <c r="G43" s="20"/>
      <c r="H43" s="20"/>
      <c r="I43" s="20"/>
      <c r="J43" s="20"/>
    </row>
    <row r="44" spans="1:10" s="22" customFormat="1" ht="12" customHeight="1">
      <c r="A44" s="18" t="str">
        <f t="shared" si="1"/>
        <v>Powered By むらログ</v>
      </c>
      <c r="B44" s="19"/>
      <c r="C44" s="20"/>
      <c r="D44" s="20"/>
      <c r="E44" s="20"/>
      <c r="F44" s="20"/>
      <c r="G44" s="20"/>
      <c r="H44" s="20"/>
      <c r="I44" s="20"/>
      <c r="J44" s="20"/>
    </row>
    <row r="45" spans="1:10" s="22" customFormat="1" ht="12" customHeight="1">
      <c r="A45" s="18" t="str">
        <f t="shared" si="1"/>
        <v>Powered By むらログ</v>
      </c>
      <c r="B45" s="19"/>
      <c r="C45" s="20"/>
      <c r="D45" s="20"/>
      <c r="E45" s="20"/>
      <c r="F45" s="20"/>
      <c r="G45" s="20"/>
      <c r="H45" s="20"/>
      <c r="I45" s="20"/>
      <c r="J45" s="20"/>
    </row>
    <row r="46" spans="1:10" s="22" customFormat="1" ht="12" customHeight="1">
      <c r="A46" s="18" t="str">
        <f t="shared" si="1"/>
        <v>Powered By むらログ</v>
      </c>
      <c r="B46" s="19"/>
      <c r="C46" s="20"/>
      <c r="D46" s="20"/>
      <c r="E46" s="20"/>
      <c r="F46" s="20"/>
      <c r="G46" s="20"/>
      <c r="H46" s="20"/>
      <c r="I46" s="20"/>
      <c r="J46" s="20"/>
    </row>
    <row r="47" spans="1:10" s="22" customFormat="1" ht="12" customHeight="1">
      <c r="A47" s="18" t="str">
        <f t="shared" si="1"/>
        <v>Powered By むらログ</v>
      </c>
      <c r="B47" s="19"/>
      <c r="C47" s="20"/>
      <c r="D47" s="20"/>
      <c r="E47" s="20"/>
      <c r="F47" s="20"/>
      <c r="G47" s="20"/>
      <c r="H47" s="20"/>
      <c r="I47" s="20"/>
      <c r="J47" s="20"/>
    </row>
    <row r="48" spans="1:10" s="22" customFormat="1" ht="12" customHeight="1">
      <c r="A48" s="18" t="str">
        <f t="shared" si="1"/>
        <v>Powered By むらログ</v>
      </c>
      <c r="B48" s="19"/>
      <c r="C48" s="20"/>
      <c r="D48" s="20"/>
      <c r="E48" s="20"/>
      <c r="F48" s="20"/>
      <c r="G48" s="20"/>
      <c r="H48" s="20"/>
      <c r="I48" s="20"/>
      <c r="J48" s="20"/>
    </row>
    <row r="49" spans="1:10" s="22" customFormat="1" ht="12" customHeight="1">
      <c r="A49" s="18" t="str">
        <f t="shared" si="1"/>
        <v>Powered By むらログ</v>
      </c>
      <c r="B49" s="19"/>
      <c r="C49" s="20"/>
      <c r="D49" s="20"/>
      <c r="E49" s="20"/>
      <c r="F49" s="20"/>
      <c r="G49" s="20"/>
      <c r="H49" s="20"/>
      <c r="I49" s="20"/>
      <c r="J49" s="20"/>
    </row>
    <row r="50" spans="1:10" s="22" customFormat="1" ht="12" customHeight="1">
      <c r="A50" s="18" t="str">
        <f t="shared" si="1"/>
        <v>Powered By むらログ</v>
      </c>
      <c r="B50" s="19"/>
      <c r="C50" s="20"/>
      <c r="D50" s="20"/>
      <c r="E50" s="20"/>
      <c r="F50" s="20"/>
      <c r="G50" s="20"/>
      <c r="H50" s="20"/>
      <c r="I50" s="20"/>
      <c r="J50" s="20"/>
    </row>
    <row r="51" spans="1:10" s="22" customFormat="1" ht="12" customHeight="1">
      <c r="A51" s="18">
        <f aca="true" t="shared" si="2" ref="A51:A101">IF(B235&lt;&gt;"",B235,IF(C235&lt;&gt;"",C235,""))</f>
      </c>
      <c r="B51" s="19"/>
      <c r="C51" s="20"/>
      <c r="D51" s="20"/>
      <c r="E51" s="20"/>
      <c r="F51" s="20"/>
      <c r="G51" s="20"/>
      <c r="H51" s="20"/>
      <c r="I51" s="20"/>
      <c r="J51" s="20"/>
    </row>
    <row r="52" spans="1:10" s="22" customFormat="1" ht="12" customHeight="1">
      <c r="A52" s="18">
        <f t="shared" si="2"/>
      </c>
      <c r="B52" s="19"/>
      <c r="C52" s="20"/>
      <c r="D52" s="20"/>
      <c r="E52" s="20"/>
      <c r="F52" s="20"/>
      <c r="G52" s="20"/>
      <c r="H52" s="20"/>
      <c r="I52" s="20"/>
      <c r="J52" s="20"/>
    </row>
    <row r="53" spans="1:10" s="22" customFormat="1" ht="12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</row>
    <row r="54" spans="1:10" s="22" customFormat="1" ht="12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</row>
    <row r="55" spans="1:10" s="22" customFormat="1" ht="12" customHeight="1">
      <c r="A55" s="18"/>
      <c r="B55" s="19"/>
      <c r="C55" s="20"/>
      <c r="D55" s="20"/>
      <c r="E55" s="20"/>
      <c r="F55" s="20"/>
      <c r="G55" s="20"/>
      <c r="H55" s="20"/>
      <c r="I55" s="20"/>
      <c r="J55" s="20"/>
    </row>
    <row r="56" spans="1:10" s="22" customFormat="1" ht="12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0" s="22" customFormat="1" ht="12" customHeight="1">
      <c r="A57" s="18"/>
      <c r="B57" s="19"/>
      <c r="C57" s="20"/>
      <c r="D57" s="20"/>
      <c r="E57" s="20"/>
      <c r="F57" s="20"/>
      <c r="G57" s="20"/>
      <c r="H57" s="20"/>
      <c r="I57" s="20"/>
      <c r="J57" s="20"/>
    </row>
    <row r="58" spans="1:10" s="22" customFormat="1" ht="12" customHeight="1">
      <c r="A58" s="18">
        <f t="shared" si="2"/>
      </c>
      <c r="B58" s="19"/>
      <c r="C58" s="20"/>
      <c r="D58" s="20"/>
      <c r="E58" s="20"/>
      <c r="F58" s="20"/>
      <c r="G58" s="20"/>
      <c r="H58" s="20"/>
      <c r="I58" s="20"/>
      <c r="J58" s="20"/>
    </row>
    <row r="59" spans="1:10" s="22" customFormat="1" ht="12" customHeight="1">
      <c r="A59" s="18">
        <f t="shared" si="2"/>
      </c>
      <c r="B59" s="19"/>
      <c r="C59" s="20"/>
      <c r="D59" s="20"/>
      <c r="E59" s="20"/>
      <c r="F59" s="20"/>
      <c r="G59" s="20"/>
      <c r="H59" s="20"/>
      <c r="I59" s="20"/>
      <c r="J59" s="20"/>
    </row>
    <row r="60" spans="1:10" s="22" customFormat="1" ht="12" customHeight="1">
      <c r="A60" s="18">
        <f t="shared" si="2"/>
      </c>
      <c r="B60" s="19"/>
      <c r="C60" s="20"/>
      <c r="D60" s="20"/>
      <c r="E60" s="20"/>
      <c r="F60" s="20"/>
      <c r="G60" s="20"/>
      <c r="H60" s="20"/>
      <c r="I60" s="20"/>
      <c r="J60" s="20"/>
    </row>
    <row r="61" spans="1:10" s="22" customFormat="1" ht="12" customHeight="1">
      <c r="A61" s="18">
        <f t="shared" si="2"/>
      </c>
      <c r="B61" s="19"/>
      <c r="C61" s="20"/>
      <c r="D61" s="20"/>
      <c r="E61" s="20"/>
      <c r="F61" s="20"/>
      <c r="G61" s="20"/>
      <c r="H61" s="20"/>
      <c r="I61" s="20"/>
      <c r="J61" s="20"/>
    </row>
    <row r="62" spans="1:10" s="22" customFormat="1" ht="12" customHeight="1">
      <c r="A62" s="18">
        <f t="shared" si="2"/>
      </c>
      <c r="B62" s="19"/>
      <c r="C62" s="20"/>
      <c r="D62" s="20"/>
      <c r="E62" s="20"/>
      <c r="F62" s="20"/>
      <c r="G62" s="20"/>
      <c r="H62" s="20"/>
      <c r="I62" s="20"/>
      <c r="J62" s="20"/>
    </row>
    <row r="63" spans="1:10" s="22" customFormat="1" ht="12" customHeight="1">
      <c r="A63" s="18">
        <f t="shared" si="2"/>
      </c>
      <c r="B63" s="19"/>
      <c r="C63" s="20"/>
      <c r="D63" s="20"/>
      <c r="E63" s="20"/>
      <c r="F63" s="20"/>
      <c r="G63" s="20"/>
      <c r="H63" s="20"/>
      <c r="I63" s="20"/>
      <c r="J63" s="20"/>
    </row>
    <row r="64" spans="1:10" s="22" customFormat="1" ht="12" customHeight="1">
      <c r="A64" s="18">
        <f t="shared" si="2"/>
      </c>
      <c r="B64" s="19"/>
      <c r="C64" s="20"/>
      <c r="D64" s="20"/>
      <c r="E64" s="20"/>
      <c r="F64" s="20"/>
      <c r="G64" s="20"/>
      <c r="H64" s="20"/>
      <c r="I64" s="20"/>
      <c r="J64" s="20"/>
    </row>
    <row r="65" spans="1:10" s="22" customFormat="1" ht="12" customHeight="1">
      <c r="A65" s="18">
        <f t="shared" si="2"/>
      </c>
      <c r="B65" s="19"/>
      <c r="C65" s="20"/>
      <c r="D65" s="20"/>
      <c r="E65" s="20"/>
      <c r="F65" s="20"/>
      <c r="G65" s="20"/>
      <c r="H65" s="20"/>
      <c r="I65" s="20"/>
      <c r="J65" s="20"/>
    </row>
    <row r="66" spans="1:10" s="22" customFormat="1" ht="12" customHeight="1">
      <c r="A66" s="18">
        <f t="shared" si="2"/>
      </c>
      <c r="B66" s="19"/>
      <c r="C66" s="20"/>
      <c r="D66" s="20"/>
      <c r="E66" s="20"/>
      <c r="F66" s="20"/>
      <c r="G66" s="20"/>
      <c r="H66" s="20"/>
      <c r="I66" s="20"/>
      <c r="J66" s="20"/>
    </row>
    <row r="67" spans="1:10" s="22" customFormat="1" ht="12" customHeight="1">
      <c r="A67" s="18">
        <f t="shared" si="2"/>
      </c>
      <c r="B67" s="19"/>
      <c r="C67" s="20"/>
      <c r="D67" s="20"/>
      <c r="E67" s="20"/>
      <c r="F67" s="20"/>
      <c r="G67" s="20"/>
      <c r="H67" s="20"/>
      <c r="I67" s="20"/>
      <c r="J67" s="20"/>
    </row>
    <row r="68" spans="1:10" s="22" customFormat="1" ht="12" customHeight="1">
      <c r="A68" s="18">
        <f t="shared" si="2"/>
      </c>
      <c r="B68" s="19"/>
      <c r="C68" s="20"/>
      <c r="D68" s="20"/>
      <c r="E68" s="20"/>
      <c r="F68" s="20"/>
      <c r="G68" s="20"/>
      <c r="H68" s="20"/>
      <c r="I68" s="20"/>
      <c r="J68" s="20"/>
    </row>
    <row r="69" spans="1:10" s="22" customFormat="1" ht="12" customHeight="1">
      <c r="A69" s="18">
        <f t="shared" si="2"/>
      </c>
      <c r="B69" s="19"/>
      <c r="C69" s="20"/>
      <c r="D69" s="20"/>
      <c r="E69" s="20"/>
      <c r="F69" s="20"/>
      <c r="G69" s="20"/>
      <c r="H69" s="20"/>
      <c r="I69" s="20"/>
      <c r="J69" s="20"/>
    </row>
    <row r="70" spans="1:10" s="22" customFormat="1" ht="12" customHeight="1">
      <c r="A70" s="18">
        <f t="shared" si="2"/>
      </c>
      <c r="B70" s="19"/>
      <c r="C70" s="20"/>
      <c r="D70" s="20"/>
      <c r="E70" s="20"/>
      <c r="F70" s="20"/>
      <c r="G70" s="20"/>
      <c r="H70" s="20"/>
      <c r="I70" s="20"/>
      <c r="J70" s="20"/>
    </row>
    <row r="71" spans="1:10" s="22" customFormat="1" ht="12" customHeight="1">
      <c r="A71" s="18">
        <f t="shared" si="2"/>
      </c>
      <c r="B71" s="19"/>
      <c r="C71" s="20"/>
      <c r="D71" s="20"/>
      <c r="E71" s="20"/>
      <c r="F71" s="20"/>
      <c r="G71" s="20"/>
      <c r="H71" s="20"/>
      <c r="I71" s="20"/>
      <c r="J71" s="20"/>
    </row>
    <row r="72" spans="1:10" s="22" customFormat="1" ht="12" customHeight="1">
      <c r="A72" s="18">
        <f t="shared" si="2"/>
      </c>
      <c r="B72" s="19"/>
      <c r="C72" s="20"/>
      <c r="D72" s="20"/>
      <c r="E72" s="20"/>
      <c r="F72" s="20"/>
      <c r="G72" s="20"/>
      <c r="H72" s="20"/>
      <c r="I72" s="20"/>
      <c r="J72" s="20"/>
    </row>
    <row r="73" spans="1:10" s="22" customFormat="1" ht="12" customHeight="1">
      <c r="A73" s="18">
        <f t="shared" si="2"/>
      </c>
      <c r="B73" s="19"/>
      <c r="C73" s="20"/>
      <c r="D73" s="20"/>
      <c r="E73" s="20"/>
      <c r="F73" s="20"/>
      <c r="G73" s="20"/>
      <c r="H73" s="20"/>
      <c r="I73" s="20"/>
      <c r="J73" s="20"/>
    </row>
    <row r="74" spans="1:10" s="22" customFormat="1" ht="12" customHeight="1">
      <c r="A74" s="18">
        <f t="shared" si="2"/>
      </c>
      <c r="B74" s="19"/>
      <c r="C74" s="20"/>
      <c r="D74" s="20"/>
      <c r="E74" s="20"/>
      <c r="F74" s="20"/>
      <c r="G74" s="20"/>
      <c r="H74" s="20"/>
      <c r="I74" s="20"/>
      <c r="J74" s="20"/>
    </row>
    <row r="75" spans="1:10" s="22" customFormat="1" ht="12" customHeight="1">
      <c r="A75" s="18">
        <f t="shared" si="2"/>
      </c>
      <c r="B75" s="19"/>
      <c r="C75" s="20"/>
      <c r="D75" s="20"/>
      <c r="E75" s="20"/>
      <c r="F75" s="20"/>
      <c r="G75" s="20"/>
      <c r="H75" s="20"/>
      <c r="I75" s="20"/>
      <c r="J75" s="20"/>
    </row>
    <row r="76" spans="1:10" s="22" customFormat="1" ht="12" customHeight="1">
      <c r="A76" s="18">
        <f t="shared" si="2"/>
      </c>
      <c r="B76" s="19"/>
      <c r="C76" s="20"/>
      <c r="D76" s="20"/>
      <c r="E76" s="20"/>
      <c r="F76" s="20"/>
      <c r="G76" s="20"/>
      <c r="H76" s="20"/>
      <c r="I76" s="20"/>
      <c r="J76" s="20"/>
    </row>
    <row r="77" spans="1:10" s="22" customFormat="1" ht="12" customHeight="1">
      <c r="A77" s="18">
        <f t="shared" si="2"/>
      </c>
      <c r="B77" s="19"/>
      <c r="C77" s="20"/>
      <c r="D77" s="20"/>
      <c r="E77" s="20"/>
      <c r="F77" s="20"/>
      <c r="G77" s="20"/>
      <c r="H77" s="20"/>
      <c r="I77" s="20"/>
      <c r="J77" s="20"/>
    </row>
    <row r="78" spans="1:10" s="22" customFormat="1" ht="12" customHeight="1">
      <c r="A78" s="18">
        <f t="shared" si="2"/>
      </c>
      <c r="B78" s="19"/>
      <c r="C78" s="20"/>
      <c r="D78" s="20"/>
      <c r="E78" s="20"/>
      <c r="F78" s="20"/>
      <c r="G78" s="20"/>
      <c r="H78" s="20"/>
      <c r="I78" s="20"/>
      <c r="J78" s="20"/>
    </row>
    <row r="79" spans="1:10" s="22" customFormat="1" ht="12" customHeight="1">
      <c r="A79" s="18">
        <f t="shared" si="2"/>
      </c>
      <c r="B79" s="19"/>
      <c r="C79" s="20"/>
      <c r="D79" s="20"/>
      <c r="E79" s="20"/>
      <c r="F79" s="20"/>
      <c r="G79" s="20"/>
      <c r="H79" s="20"/>
      <c r="I79" s="20"/>
      <c r="J79" s="20"/>
    </row>
    <row r="80" spans="1:10" s="22" customFormat="1" ht="12" customHeight="1">
      <c r="A80" s="18">
        <f t="shared" si="2"/>
      </c>
      <c r="B80" s="19"/>
      <c r="C80" s="20"/>
      <c r="D80" s="20"/>
      <c r="E80" s="20"/>
      <c r="F80" s="20"/>
      <c r="G80" s="20"/>
      <c r="H80" s="20"/>
      <c r="I80" s="20"/>
      <c r="J80" s="20"/>
    </row>
    <row r="81" spans="1:10" s="22" customFormat="1" ht="12" customHeight="1">
      <c r="A81" s="18">
        <f t="shared" si="2"/>
      </c>
      <c r="B81" s="19"/>
      <c r="C81" s="20"/>
      <c r="D81" s="20"/>
      <c r="E81" s="20"/>
      <c r="F81" s="20"/>
      <c r="G81" s="20"/>
      <c r="H81" s="20"/>
      <c r="I81" s="20"/>
      <c r="J81" s="20"/>
    </row>
    <row r="82" spans="1:10" s="22" customFormat="1" ht="12" customHeight="1">
      <c r="A82" s="18">
        <f t="shared" si="2"/>
      </c>
      <c r="B82" s="19"/>
      <c r="C82" s="20"/>
      <c r="D82" s="20"/>
      <c r="E82" s="20"/>
      <c r="F82" s="20"/>
      <c r="G82" s="20"/>
      <c r="H82" s="20"/>
      <c r="I82" s="20"/>
      <c r="J82" s="20"/>
    </row>
    <row r="83" spans="1:10" s="22" customFormat="1" ht="12" customHeight="1">
      <c r="A83" s="18">
        <f t="shared" si="2"/>
      </c>
      <c r="B83" s="19"/>
      <c r="C83" s="20"/>
      <c r="D83" s="20"/>
      <c r="E83" s="20"/>
      <c r="F83" s="20"/>
      <c r="G83" s="20"/>
      <c r="H83" s="20"/>
      <c r="I83" s="20"/>
      <c r="J83" s="20"/>
    </row>
    <row r="84" spans="1:10" s="22" customFormat="1" ht="12" customHeight="1">
      <c r="A84" s="18">
        <f t="shared" si="2"/>
      </c>
      <c r="B84" s="19"/>
      <c r="C84" s="20"/>
      <c r="D84" s="20"/>
      <c r="E84" s="20"/>
      <c r="F84" s="20"/>
      <c r="G84" s="20"/>
      <c r="H84" s="20"/>
      <c r="I84" s="20"/>
      <c r="J84" s="20"/>
    </row>
    <row r="85" spans="1:10" s="22" customFormat="1" ht="12" customHeight="1">
      <c r="A85" s="18">
        <f t="shared" si="2"/>
      </c>
      <c r="B85" s="19"/>
      <c r="C85" s="20"/>
      <c r="D85" s="20"/>
      <c r="E85" s="20"/>
      <c r="F85" s="20"/>
      <c r="G85" s="20"/>
      <c r="H85" s="20"/>
      <c r="I85" s="20"/>
      <c r="J85" s="20"/>
    </row>
    <row r="86" spans="1:10" s="22" customFormat="1" ht="12" customHeight="1">
      <c r="A86" s="18">
        <f t="shared" si="2"/>
      </c>
      <c r="B86" s="19"/>
      <c r="C86" s="20"/>
      <c r="D86" s="20"/>
      <c r="E86" s="20"/>
      <c r="F86" s="20"/>
      <c r="G86" s="20"/>
      <c r="H86" s="20"/>
      <c r="I86" s="20"/>
      <c r="J86" s="20"/>
    </row>
    <row r="87" spans="1:10" s="20" customFormat="1" ht="12" customHeight="1">
      <c r="A87" s="18">
        <f t="shared" si="2"/>
      </c>
      <c r="B87" s="21"/>
      <c r="C87" s="22"/>
      <c r="D87" s="21"/>
      <c r="E87" s="22"/>
      <c r="F87" s="21"/>
      <c r="G87" s="22"/>
      <c r="H87" s="21"/>
      <c r="I87" s="22"/>
      <c r="J87" s="22"/>
    </row>
    <row r="88" spans="1:10" s="22" customFormat="1" ht="12" customHeight="1">
      <c r="A88" s="18">
        <f t="shared" si="2"/>
      </c>
      <c r="B88" s="19"/>
      <c r="C88" s="20"/>
      <c r="D88" s="20"/>
      <c r="E88" s="20"/>
      <c r="F88" s="20"/>
      <c r="G88" s="20"/>
      <c r="H88" s="20"/>
      <c r="I88" s="20"/>
      <c r="J88" s="20"/>
    </row>
    <row r="89" spans="1:10" s="20" customFormat="1" ht="12" customHeight="1">
      <c r="A89" s="18">
        <f t="shared" si="2"/>
      </c>
      <c r="B89" s="21"/>
      <c r="C89" s="22"/>
      <c r="D89" s="21"/>
      <c r="E89" s="22"/>
      <c r="F89" s="21"/>
      <c r="G89" s="22"/>
      <c r="H89" s="21"/>
      <c r="I89" s="22"/>
      <c r="J89" s="22"/>
    </row>
    <row r="90" spans="1:10" s="22" customFormat="1" ht="12" customHeight="1">
      <c r="A90" s="18">
        <f t="shared" si="2"/>
      </c>
      <c r="B90" s="19"/>
      <c r="C90" s="20"/>
      <c r="D90" s="20"/>
      <c r="E90" s="20"/>
      <c r="F90" s="20"/>
      <c r="G90" s="20"/>
      <c r="H90" s="20"/>
      <c r="I90" s="20"/>
      <c r="J90" s="20"/>
    </row>
    <row r="91" spans="1:10" s="20" customFormat="1" ht="12" customHeight="1">
      <c r="A91" s="18">
        <f t="shared" si="2"/>
      </c>
      <c r="B91" s="21"/>
      <c r="C91" s="22"/>
      <c r="D91" s="21"/>
      <c r="E91" s="22"/>
      <c r="F91" s="21"/>
      <c r="G91" s="22"/>
      <c r="H91" s="21"/>
      <c r="I91" s="22"/>
      <c r="J91" s="22"/>
    </row>
    <row r="92" spans="1:10" s="22" customFormat="1" ht="12" customHeight="1">
      <c r="A92" s="18">
        <f t="shared" si="2"/>
      </c>
      <c r="B92" s="19"/>
      <c r="C92" s="20"/>
      <c r="D92" s="20"/>
      <c r="E92" s="20"/>
      <c r="F92" s="20"/>
      <c r="G92" s="20"/>
      <c r="H92" s="20"/>
      <c r="I92" s="20"/>
      <c r="J92" s="20"/>
    </row>
    <row r="93" spans="1:10" s="20" customFormat="1" ht="12" customHeight="1">
      <c r="A93" s="18">
        <f t="shared" si="2"/>
      </c>
      <c r="B93" s="21"/>
      <c r="C93" s="22"/>
      <c r="D93" s="21"/>
      <c r="E93" s="22"/>
      <c r="F93" s="21"/>
      <c r="G93" s="22"/>
      <c r="H93" s="21"/>
      <c r="I93" s="22"/>
      <c r="J93" s="22"/>
    </row>
    <row r="94" spans="1:10" s="22" customFormat="1" ht="12" customHeight="1">
      <c r="A94" s="18">
        <f t="shared" si="2"/>
      </c>
      <c r="B94" s="19"/>
      <c r="C94" s="20"/>
      <c r="D94" s="20"/>
      <c r="E94" s="20"/>
      <c r="F94" s="20"/>
      <c r="G94" s="20"/>
      <c r="H94" s="20"/>
      <c r="I94" s="20"/>
      <c r="J94" s="20"/>
    </row>
    <row r="95" spans="1:10" s="20" customFormat="1" ht="12" customHeight="1">
      <c r="A95" s="18">
        <f t="shared" si="2"/>
      </c>
      <c r="B95" s="21"/>
      <c r="C95" s="22"/>
      <c r="D95" s="21"/>
      <c r="E95" s="22"/>
      <c r="F95" s="21"/>
      <c r="G95" s="22"/>
      <c r="H95" s="21"/>
      <c r="I95" s="22"/>
      <c r="J95" s="22"/>
    </row>
    <row r="96" spans="1:10" s="22" customFormat="1" ht="12" customHeight="1">
      <c r="A96" s="18">
        <f t="shared" si="2"/>
      </c>
      <c r="B96" s="19"/>
      <c r="C96" s="20"/>
      <c r="D96" s="20"/>
      <c r="E96" s="20"/>
      <c r="F96" s="20"/>
      <c r="G96" s="20"/>
      <c r="H96" s="20"/>
      <c r="I96" s="20"/>
      <c r="J96" s="20"/>
    </row>
    <row r="97" spans="1:9" s="20" customFormat="1" ht="12" customHeight="1">
      <c r="A97" s="18">
        <f t="shared" si="2"/>
      </c>
      <c r="B97" s="21"/>
      <c r="C97" s="22"/>
      <c r="D97" s="21"/>
      <c r="E97" s="22"/>
      <c r="F97" s="21"/>
      <c r="G97" s="22"/>
      <c r="H97" s="21"/>
      <c r="I97" s="22"/>
    </row>
    <row r="98" spans="1:2" s="20" customFormat="1" ht="12" customHeight="1">
      <c r="A98" s="18">
        <f t="shared" si="2"/>
      </c>
      <c r="B98" s="19"/>
    </row>
    <row r="99" spans="1:9" s="20" customFormat="1" ht="12" customHeight="1">
      <c r="A99" s="18">
        <f t="shared" si="2"/>
      </c>
      <c r="B99" s="21"/>
      <c r="C99" s="22"/>
      <c r="D99" s="21"/>
      <c r="E99" s="22"/>
      <c r="F99" s="21"/>
      <c r="G99" s="22"/>
      <c r="H99" s="21"/>
      <c r="I99" s="22"/>
    </row>
    <row r="100" spans="1:2" s="20" customFormat="1" ht="12" customHeight="1">
      <c r="A100" s="18">
        <f t="shared" si="2"/>
      </c>
      <c r="B100" s="19"/>
    </row>
    <row r="101" spans="1:9" s="20" customFormat="1" ht="12" customHeight="1">
      <c r="A101" s="18">
        <f t="shared" si="2"/>
      </c>
      <c r="B101" s="21"/>
      <c r="C101" s="22"/>
      <c r="D101" s="21"/>
      <c r="E101" s="22"/>
      <c r="F101" s="21"/>
      <c r="G101" s="22"/>
      <c r="H101" s="21"/>
      <c r="I101" s="22"/>
    </row>
    <row r="102" spans="1:2" s="20" customFormat="1" ht="12" customHeight="1">
      <c r="A102" s="18">
        <f>IF(B286&lt;&gt;"",B286,IF(C286&lt;&gt;"",C286,""))</f>
      </c>
      <c r="B102" s="19"/>
    </row>
    <row r="103" spans="1:9" s="20" customFormat="1" ht="12" customHeight="1">
      <c r="A103" s="18">
        <f>IF(B287&lt;&gt;"",B287,IF(C287&lt;&gt;"",C287,""))</f>
      </c>
      <c r="B103" s="21"/>
      <c r="C103" s="22"/>
      <c r="D103" s="21"/>
      <c r="E103" s="22"/>
      <c r="F103" s="21"/>
      <c r="G103" s="22"/>
      <c r="H103" s="21"/>
      <c r="I103" s="22"/>
    </row>
    <row r="104" spans="1:2" s="20" customFormat="1" ht="12" customHeight="1">
      <c r="A104" s="18">
        <f>IF(B288&lt;&gt;"",B288,C288)</f>
        <v>0</v>
      </c>
      <c r="B104" s="19"/>
    </row>
    <row r="105" spans="2:9" s="20" customFormat="1" ht="12" customHeight="1">
      <c r="B105" s="21"/>
      <c r="C105" s="22"/>
      <c r="D105" s="21"/>
      <c r="E105" s="22"/>
      <c r="F105" s="21"/>
      <c r="G105" s="22"/>
      <c r="H105" s="21"/>
      <c r="I105" s="22"/>
    </row>
    <row r="106" s="20" customFormat="1" ht="12" customHeight="1">
      <c r="B106" s="19"/>
    </row>
    <row r="107" spans="2:9" s="20" customFormat="1" ht="12" customHeight="1">
      <c r="B107" s="21"/>
      <c r="C107" s="22"/>
      <c r="D107" s="21"/>
      <c r="E107" s="22"/>
      <c r="F107" s="21"/>
      <c r="G107" s="22"/>
      <c r="H107" s="21"/>
      <c r="I107" s="22"/>
    </row>
    <row r="108" s="20" customFormat="1" ht="12" customHeight="1">
      <c r="B108" s="19"/>
    </row>
    <row r="109" spans="2:9" s="20" customFormat="1" ht="12" customHeight="1">
      <c r="B109" s="21"/>
      <c r="C109" s="22"/>
      <c r="D109" s="21"/>
      <c r="E109" s="22"/>
      <c r="F109" s="21"/>
      <c r="G109" s="22"/>
      <c r="H109" s="21"/>
      <c r="I109" s="22"/>
    </row>
    <row r="110" s="20" customFormat="1" ht="12" customHeight="1">
      <c r="B110" s="19"/>
    </row>
    <row r="111" spans="2:9" s="20" customFormat="1" ht="12" customHeight="1">
      <c r="B111" s="21"/>
      <c r="C111" s="22"/>
      <c r="D111" s="21"/>
      <c r="E111" s="22"/>
      <c r="F111" s="21"/>
      <c r="G111" s="22"/>
      <c r="H111" s="21"/>
      <c r="I111" s="22"/>
    </row>
    <row r="112" s="20" customFormat="1" ht="12" customHeight="1">
      <c r="B112" s="19"/>
    </row>
    <row r="113" spans="2:9" s="20" customFormat="1" ht="12" customHeight="1">
      <c r="B113" s="21"/>
      <c r="C113" s="22"/>
      <c r="D113" s="21"/>
      <c r="E113" s="22"/>
      <c r="F113" s="21"/>
      <c r="G113" s="22"/>
      <c r="H113" s="21"/>
      <c r="I113" s="22"/>
    </row>
    <row r="114" s="20" customFormat="1" ht="12" customHeight="1">
      <c r="B114" s="19"/>
    </row>
    <row r="115" spans="2:9" s="20" customFormat="1" ht="12" customHeight="1">
      <c r="B115" s="21"/>
      <c r="C115" s="22"/>
      <c r="D115" s="21"/>
      <c r="E115" s="22"/>
      <c r="F115" s="21"/>
      <c r="G115" s="22"/>
      <c r="H115" s="21"/>
      <c r="I115" s="22"/>
    </row>
    <row r="116" s="20" customFormat="1" ht="12" customHeight="1">
      <c r="B116" s="19"/>
    </row>
    <row r="117" spans="2:9" s="20" customFormat="1" ht="12" customHeight="1">
      <c r="B117" s="21"/>
      <c r="C117" s="22"/>
      <c r="D117" s="21"/>
      <c r="E117" s="22"/>
      <c r="F117" s="21"/>
      <c r="G117" s="22"/>
      <c r="H117" s="21"/>
      <c r="I117" s="22"/>
    </row>
    <row r="118" s="20" customFormat="1" ht="12" customHeight="1">
      <c r="B118" s="19"/>
    </row>
    <row r="119" spans="2:9" s="20" customFormat="1" ht="12" customHeight="1">
      <c r="B119" s="21"/>
      <c r="C119" s="22"/>
      <c r="D119" s="21"/>
      <c r="E119" s="22"/>
      <c r="F119" s="21"/>
      <c r="G119" s="22"/>
      <c r="H119" s="21"/>
      <c r="I119" s="22"/>
    </row>
    <row r="120" s="20" customFormat="1" ht="12" customHeight="1">
      <c r="B120" s="19"/>
    </row>
    <row r="121" spans="2:9" s="20" customFormat="1" ht="12" customHeight="1">
      <c r="B121" s="21"/>
      <c r="C121" s="22"/>
      <c r="D121" s="21"/>
      <c r="E121" s="22"/>
      <c r="F121" s="21"/>
      <c r="G121" s="22"/>
      <c r="H121" s="21"/>
      <c r="I121" s="22"/>
    </row>
    <row r="122" s="20" customFormat="1" ht="12" customHeight="1">
      <c r="B122" s="19"/>
    </row>
    <row r="123" spans="2:9" s="20" customFormat="1" ht="12" customHeight="1">
      <c r="B123" s="21"/>
      <c r="C123" s="22"/>
      <c r="D123" s="21"/>
      <c r="E123" s="22"/>
      <c r="F123" s="21"/>
      <c r="G123" s="22"/>
      <c r="H123" s="21"/>
      <c r="I123" s="22"/>
    </row>
    <row r="124" s="20" customFormat="1" ht="12" customHeight="1">
      <c r="B124" s="19"/>
    </row>
    <row r="125" spans="2:9" s="20" customFormat="1" ht="12" customHeight="1">
      <c r="B125" s="21"/>
      <c r="C125" s="22"/>
      <c r="D125" s="21"/>
      <c r="E125" s="22"/>
      <c r="F125" s="21"/>
      <c r="G125" s="22"/>
      <c r="H125" s="21"/>
      <c r="I125" s="22"/>
    </row>
    <row r="126" s="20" customFormat="1" ht="12" customHeight="1"/>
    <row r="127" spans="2:11" s="20" customFormat="1" ht="12" customHeight="1">
      <c r="B127" s="18"/>
      <c r="C127" s="18">
        <f>'語彙表'!B4</f>
        <v>0</v>
      </c>
      <c r="D127" s="18">
        <f aca="true" t="shared" si="3" ref="D127:D152">CODE(C127)</f>
        <v>48</v>
      </c>
      <c r="E127" s="18" t="str">
        <f aca="true" t="shared" si="4" ref="E127:E152">IF(D127&gt;9600,"漢字",IF(D127&gt;9350,"カタカナ","ひらがな"))</f>
        <v>ひらがな</v>
      </c>
      <c r="F127" s="18">
        <f>IF(E127="漢字",COUNTIF($E$127:E127,"漢字"),"")</f>
      </c>
      <c r="G127" s="18">
        <f aca="true" t="shared" si="5" ref="G127:G151">C127</f>
        <v>0</v>
      </c>
      <c r="H127" s="18">
        <v>1</v>
      </c>
      <c r="I127" s="18" t="e">
        <f aca="true" t="shared" si="6" ref="I127:I152">VLOOKUP(H127,$F$127:$G$151,2,FALSE)</f>
        <v>#N/A</v>
      </c>
      <c r="J127" s="18">
        <f aca="true" t="shared" si="7" ref="J127:J152">IF(ISERROR(I127),"",I127)</f>
      </c>
      <c r="K127" s="18">
        <f>IF(J127="","",VLOOKUP(J127,'語彙表'!B4:C28,2,FALSE))</f>
      </c>
    </row>
    <row r="128" spans="3:11" ht="12" customHeight="1">
      <c r="C128" s="18">
        <f>'語彙表'!B5</f>
        <v>0</v>
      </c>
      <c r="D128" s="18">
        <f t="shared" si="3"/>
        <v>48</v>
      </c>
      <c r="E128" s="18" t="str">
        <f t="shared" si="4"/>
        <v>ひらがな</v>
      </c>
      <c r="F128" s="18">
        <f>IF(E128="漢字",COUNTIF($E$127:E128,"漢字"),"")</f>
      </c>
      <c r="G128" s="18">
        <f t="shared" si="5"/>
        <v>0</v>
      </c>
      <c r="H128" s="18">
        <v>2</v>
      </c>
      <c r="I128" s="18" t="e">
        <f t="shared" si="6"/>
        <v>#N/A</v>
      </c>
      <c r="J128" s="18">
        <f t="shared" si="7"/>
      </c>
      <c r="K128" s="18">
        <f>IF(J128="","",VLOOKUP(J128,'語彙表'!B5:C29,2,FALSE))</f>
      </c>
    </row>
    <row r="129" spans="3:11" ht="12" customHeight="1">
      <c r="C129" s="18">
        <f>'語彙表'!B6</f>
        <v>0</v>
      </c>
      <c r="D129" s="18">
        <f t="shared" si="3"/>
        <v>48</v>
      </c>
      <c r="E129" s="18" t="str">
        <f t="shared" si="4"/>
        <v>ひらがな</v>
      </c>
      <c r="F129" s="18">
        <f>IF(E129="漢字",COUNTIF($E$127:E129,"漢字"),"")</f>
      </c>
      <c r="G129" s="18">
        <f t="shared" si="5"/>
        <v>0</v>
      </c>
      <c r="H129" s="18">
        <v>3</v>
      </c>
      <c r="I129" s="18" t="e">
        <f t="shared" si="6"/>
        <v>#N/A</v>
      </c>
      <c r="J129" s="18">
        <f t="shared" si="7"/>
      </c>
      <c r="K129" s="18">
        <f>IF(J129="","",VLOOKUP(J129,'語彙表'!B6:C30,2,FALSE))</f>
      </c>
    </row>
    <row r="130" spans="3:11" ht="12" customHeight="1">
      <c r="C130" s="18">
        <f>'語彙表'!B7</f>
        <v>0</v>
      </c>
      <c r="D130" s="18">
        <f t="shared" si="3"/>
        <v>48</v>
      </c>
      <c r="E130" s="18" t="str">
        <f t="shared" si="4"/>
        <v>ひらがな</v>
      </c>
      <c r="F130" s="18">
        <f>IF(E130="漢字",COUNTIF($E$127:E130,"漢字"),"")</f>
      </c>
      <c r="G130" s="18">
        <f t="shared" si="5"/>
        <v>0</v>
      </c>
      <c r="H130" s="18">
        <v>4</v>
      </c>
      <c r="I130" s="18" t="e">
        <f t="shared" si="6"/>
        <v>#N/A</v>
      </c>
      <c r="J130" s="18">
        <f t="shared" si="7"/>
      </c>
      <c r="K130" s="18">
        <f>IF(J130="","",VLOOKUP(J130,'語彙表'!B7:C31,2,FALSE))</f>
      </c>
    </row>
    <row r="131" spans="3:11" ht="12" customHeight="1">
      <c r="C131" s="18">
        <f>'語彙表'!B8</f>
        <v>0</v>
      </c>
      <c r="D131" s="18">
        <f t="shared" si="3"/>
        <v>48</v>
      </c>
      <c r="E131" s="18" t="str">
        <f t="shared" si="4"/>
        <v>ひらがな</v>
      </c>
      <c r="F131" s="18">
        <f>IF(E131="漢字",COUNTIF($E$127:E131,"漢字"),"")</f>
      </c>
      <c r="G131" s="18">
        <f t="shared" si="5"/>
        <v>0</v>
      </c>
      <c r="H131" s="18">
        <v>5</v>
      </c>
      <c r="I131" s="18" t="e">
        <f t="shared" si="6"/>
        <v>#N/A</v>
      </c>
      <c r="J131" s="18">
        <f t="shared" si="7"/>
      </c>
      <c r="K131" s="18">
        <f>IF(J131="","",VLOOKUP(J131,'語彙表'!B8:C32,2,FALSE))</f>
      </c>
    </row>
    <row r="132" spans="3:11" ht="12" customHeight="1">
      <c r="C132" s="18">
        <f>'語彙表'!B9</f>
        <v>0</v>
      </c>
      <c r="D132" s="18">
        <f t="shared" si="3"/>
        <v>48</v>
      </c>
      <c r="E132" s="18" t="str">
        <f t="shared" si="4"/>
        <v>ひらがな</v>
      </c>
      <c r="F132" s="18">
        <f>IF(E132="漢字",COUNTIF($E$127:E132,"漢字"),"")</f>
      </c>
      <c r="G132" s="18">
        <f t="shared" si="5"/>
        <v>0</v>
      </c>
      <c r="H132" s="18">
        <v>6</v>
      </c>
      <c r="I132" s="18" t="e">
        <f t="shared" si="6"/>
        <v>#N/A</v>
      </c>
      <c r="J132" s="18">
        <f t="shared" si="7"/>
      </c>
      <c r="K132" s="18">
        <f>IF(J132="","",VLOOKUP(J132,'語彙表'!B9:C33,2,FALSE))</f>
      </c>
    </row>
    <row r="133" spans="3:11" ht="12" customHeight="1">
      <c r="C133" s="18">
        <f>'語彙表'!B10</f>
        <v>0</v>
      </c>
      <c r="D133" s="18">
        <f t="shared" si="3"/>
        <v>48</v>
      </c>
      <c r="E133" s="18" t="str">
        <f t="shared" si="4"/>
        <v>ひらがな</v>
      </c>
      <c r="F133" s="18">
        <f>IF(E133="漢字",COUNTIF($E$127:E133,"漢字"),"")</f>
      </c>
      <c r="G133" s="18">
        <f t="shared" si="5"/>
        <v>0</v>
      </c>
      <c r="H133" s="18">
        <v>7</v>
      </c>
      <c r="I133" s="18" t="e">
        <f t="shared" si="6"/>
        <v>#N/A</v>
      </c>
      <c r="J133" s="18">
        <f t="shared" si="7"/>
      </c>
      <c r="K133" s="18">
        <f>IF(J133="","",VLOOKUP(J133,'語彙表'!B10:C34,2,FALSE))</f>
      </c>
    </row>
    <row r="134" spans="3:11" ht="12" customHeight="1">
      <c r="C134" s="18">
        <f>'語彙表'!B11</f>
        <v>0</v>
      </c>
      <c r="D134" s="18">
        <f t="shared" si="3"/>
        <v>48</v>
      </c>
      <c r="E134" s="18" t="str">
        <f t="shared" si="4"/>
        <v>ひらがな</v>
      </c>
      <c r="F134" s="18">
        <f>IF(E134="漢字",COUNTIF($E$127:E134,"漢字"),"")</f>
      </c>
      <c r="G134" s="18">
        <f t="shared" si="5"/>
        <v>0</v>
      </c>
      <c r="H134" s="18">
        <v>8</v>
      </c>
      <c r="I134" s="18" t="e">
        <f t="shared" si="6"/>
        <v>#N/A</v>
      </c>
      <c r="J134" s="18">
        <f t="shared" si="7"/>
      </c>
      <c r="K134" s="18">
        <f>IF(J134="","",VLOOKUP(J134,'語彙表'!B11:C35,2,FALSE))</f>
      </c>
    </row>
    <row r="135" spans="3:11" ht="12" customHeight="1">
      <c r="C135" s="18">
        <f>'語彙表'!B12</f>
        <v>0</v>
      </c>
      <c r="D135" s="18">
        <f t="shared" si="3"/>
        <v>48</v>
      </c>
      <c r="E135" s="18" t="str">
        <f t="shared" si="4"/>
        <v>ひらがな</v>
      </c>
      <c r="F135" s="18">
        <f>IF(E135="漢字",COUNTIF($E$127:E135,"漢字"),"")</f>
      </c>
      <c r="G135" s="18">
        <f t="shared" si="5"/>
        <v>0</v>
      </c>
      <c r="H135" s="18">
        <v>9</v>
      </c>
      <c r="I135" s="18" t="e">
        <f t="shared" si="6"/>
        <v>#N/A</v>
      </c>
      <c r="J135" s="18">
        <f t="shared" si="7"/>
      </c>
      <c r="K135" s="18">
        <f>IF(J135="","",VLOOKUP(J135,'語彙表'!B12:C36,2,FALSE))</f>
      </c>
    </row>
    <row r="136" spans="3:11" ht="12" customHeight="1">
      <c r="C136" s="18">
        <f>'語彙表'!B13</f>
        <v>0</v>
      </c>
      <c r="D136" s="18">
        <f t="shared" si="3"/>
        <v>48</v>
      </c>
      <c r="E136" s="18" t="str">
        <f t="shared" si="4"/>
        <v>ひらがな</v>
      </c>
      <c r="F136" s="18">
        <f>IF(E136="漢字",COUNTIF($E$127:E136,"漢字"),"")</f>
      </c>
      <c r="G136" s="18">
        <f t="shared" si="5"/>
        <v>0</v>
      </c>
      <c r="H136" s="18">
        <v>10</v>
      </c>
      <c r="I136" s="18" t="e">
        <f t="shared" si="6"/>
        <v>#N/A</v>
      </c>
      <c r="J136" s="18">
        <f t="shared" si="7"/>
      </c>
      <c r="K136" s="18">
        <f>IF(J136="","",VLOOKUP(J136,'語彙表'!B13:C37,2,FALSE))</f>
      </c>
    </row>
    <row r="137" spans="3:11" ht="12" customHeight="1">
      <c r="C137" s="18">
        <f>'語彙表'!B14</f>
        <v>0</v>
      </c>
      <c r="D137" s="18">
        <f t="shared" si="3"/>
        <v>48</v>
      </c>
      <c r="E137" s="18" t="str">
        <f t="shared" si="4"/>
        <v>ひらがな</v>
      </c>
      <c r="F137" s="18">
        <f>IF(E137="漢字",COUNTIF($E$127:E137,"漢字"),"")</f>
      </c>
      <c r="G137" s="18">
        <f t="shared" si="5"/>
        <v>0</v>
      </c>
      <c r="H137" s="18">
        <v>11</v>
      </c>
      <c r="I137" s="18" t="e">
        <f t="shared" si="6"/>
        <v>#N/A</v>
      </c>
      <c r="J137" s="18">
        <f t="shared" si="7"/>
      </c>
      <c r="K137" s="18">
        <f>IF(J137="","",VLOOKUP(J137,'語彙表'!B14:C38,2,FALSE))</f>
      </c>
    </row>
    <row r="138" spans="3:11" ht="12" customHeight="1">
      <c r="C138" s="18">
        <f>'語彙表'!B15</f>
        <v>0</v>
      </c>
      <c r="D138" s="18">
        <f t="shared" si="3"/>
        <v>48</v>
      </c>
      <c r="E138" s="18" t="str">
        <f t="shared" si="4"/>
        <v>ひらがな</v>
      </c>
      <c r="F138" s="18">
        <f>IF(E138="漢字",COUNTIF($E$127:E138,"漢字"),"")</f>
      </c>
      <c r="G138" s="18">
        <f t="shared" si="5"/>
        <v>0</v>
      </c>
      <c r="H138" s="18">
        <v>12</v>
      </c>
      <c r="I138" s="18" t="e">
        <f t="shared" si="6"/>
        <v>#N/A</v>
      </c>
      <c r="J138" s="18">
        <f t="shared" si="7"/>
      </c>
      <c r="K138" s="18">
        <f>IF(J138="","",VLOOKUP(J138,'語彙表'!B15:C39,2,FALSE))</f>
      </c>
    </row>
    <row r="139" spans="3:11" ht="12" customHeight="1">
      <c r="C139" s="18">
        <f>'語彙表'!B16</f>
        <v>0</v>
      </c>
      <c r="D139" s="18">
        <f t="shared" si="3"/>
        <v>48</v>
      </c>
      <c r="E139" s="18" t="str">
        <f t="shared" si="4"/>
        <v>ひらがな</v>
      </c>
      <c r="F139" s="18">
        <f>IF(E139="漢字",COUNTIF($E$127:E139,"漢字"),"")</f>
      </c>
      <c r="G139" s="18">
        <f t="shared" si="5"/>
        <v>0</v>
      </c>
      <c r="H139" s="18">
        <v>13</v>
      </c>
      <c r="I139" s="18" t="e">
        <f t="shared" si="6"/>
        <v>#N/A</v>
      </c>
      <c r="J139" s="18">
        <f t="shared" si="7"/>
      </c>
      <c r="K139" s="18">
        <f>IF(J139="","",VLOOKUP(J139,'語彙表'!B16:C40,2,FALSE))</f>
      </c>
    </row>
    <row r="140" spans="3:11" ht="12" customHeight="1">
      <c r="C140" s="18">
        <f>'語彙表'!B17</f>
        <v>0</v>
      </c>
      <c r="D140" s="18">
        <f t="shared" si="3"/>
        <v>48</v>
      </c>
      <c r="E140" s="18" t="str">
        <f t="shared" si="4"/>
        <v>ひらがな</v>
      </c>
      <c r="F140" s="18">
        <f>IF(E140="漢字",COUNTIF($E$127:E140,"漢字"),"")</f>
      </c>
      <c r="G140" s="18">
        <f t="shared" si="5"/>
        <v>0</v>
      </c>
      <c r="H140" s="18">
        <v>14</v>
      </c>
      <c r="I140" s="18" t="e">
        <f t="shared" si="6"/>
        <v>#N/A</v>
      </c>
      <c r="J140" s="18">
        <f t="shared" si="7"/>
      </c>
      <c r="K140" s="18">
        <f>IF(J140="","",VLOOKUP(J140,'語彙表'!B17:C41,2,FALSE))</f>
      </c>
    </row>
    <row r="141" spans="3:11" ht="12" customHeight="1">
      <c r="C141" s="18">
        <f>'語彙表'!B18</f>
        <v>0</v>
      </c>
      <c r="D141" s="18">
        <f t="shared" si="3"/>
        <v>48</v>
      </c>
      <c r="E141" s="18" t="str">
        <f t="shared" si="4"/>
        <v>ひらがな</v>
      </c>
      <c r="F141" s="18">
        <f>IF(E141="漢字",COUNTIF($E$127:E141,"漢字"),"")</f>
      </c>
      <c r="G141" s="18">
        <f t="shared" si="5"/>
        <v>0</v>
      </c>
      <c r="H141" s="18">
        <v>15</v>
      </c>
      <c r="I141" s="18" t="e">
        <f t="shared" si="6"/>
        <v>#N/A</v>
      </c>
      <c r="J141" s="18">
        <f t="shared" si="7"/>
      </c>
      <c r="K141" s="18">
        <f>IF(J141="","",VLOOKUP(J141,'語彙表'!B18:C42,2,FALSE))</f>
      </c>
    </row>
    <row r="142" spans="3:11" ht="12" customHeight="1">
      <c r="C142" s="18">
        <f>'語彙表'!B19</f>
        <v>0</v>
      </c>
      <c r="D142" s="18">
        <f t="shared" si="3"/>
        <v>48</v>
      </c>
      <c r="E142" s="18" t="str">
        <f t="shared" si="4"/>
        <v>ひらがな</v>
      </c>
      <c r="F142" s="18">
        <f>IF(E142="漢字",COUNTIF($E$127:E142,"漢字"),"")</f>
      </c>
      <c r="G142" s="18">
        <f t="shared" si="5"/>
        <v>0</v>
      </c>
      <c r="H142" s="18">
        <v>16</v>
      </c>
      <c r="I142" s="18" t="e">
        <f t="shared" si="6"/>
        <v>#N/A</v>
      </c>
      <c r="J142" s="18">
        <f t="shared" si="7"/>
      </c>
      <c r="K142" s="18">
        <f>IF(J142="","",VLOOKUP(J142,'語彙表'!B19:C43,2,FALSE))</f>
      </c>
    </row>
    <row r="143" spans="3:11" ht="12" customHeight="1">
      <c r="C143" s="18">
        <f>'語彙表'!B20</f>
        <v>0</v>
      </c>
      <c r="D143" s="18">
        <f t="shared" si="3"/>
        <v>48</v>
      </c>
      <c r="E143" s="18" t="str">
        <f t="shared" si="4"/>
        <v>ひらがな</v>
      </c>
      <c r="F143" s="18">
        <f>IF(E143="漢字",COUNTIF($E$127:E143,"漢字"),"")</f>
      </c>
      <c r="G143" s="18">
        <f t="shared" si="5"/>
        <v>0</v>
      </c>
      <c r="H143" s="18">
        <v>17</v>
      </c>
      <c r="I143" s="18" t="e">
        <f t="shared" si="6"/>
        <v>#N/A</v>
      </c>
      <c r="J143" s="18">
        <f t="shared" si="7"/>
      </c>
      <c r="K143" s="18">
        <f>IF(J143="","",VLOOKUP(J143,'語彙表'!B20:C44,2,FALSE))</f>
      </c>
    </row>
    <row r="144" spans="3:11" ht="12" customHeight="1">
      <c r="C144" s="18">
        <f>'語彙表'!B21</f>
        <v>0</v>
      </c>
      <c r="D144" s="18">
        <f t="shared" si="3"/>
        <v>48</v>
      </c>
      <c r="E144" s="18" t="str">
        <f t="shared" si="4"/>
        <v>ひらがな</v>
      </c>
      <c r="F144" s="18">
        <f>IF(E144="漢字",COUNTIF($E$127:E144,"漢字"),"")</f>
      </c>
      <c r="G144" s="18">
        <f t="shared" si="5"/>
        <v>0</v>
      </c>
      <c r="H144" s="18">
        <v>18</v>
      </c>
      <c r="I144" s="18" t="e">
        <f t="shared" si="6"/>
        <v>#N/A</v>
      </c>
      <c r="J144" s="18">
        <f t="shared" si="7"/>
      </c>
      <c r="K144" s="18">
        <f>IF(J144="","",VLOOKUP(J144,'語彙表'!B21:C45,2,FALSE))</f>
      </c>
    </row>
    <row r="145" spans="3:11" ht="12" customHeight="1">
      <c r="C145" s="18">
        <f>'語彙表'!B22</f>
        <v>0</v>
      </c>
      <c r="D145" s="18">
        <f t="shared" si="3"/>
        <v>48</v>
      </c>
      <c r="E145" s="18" t="str">
        <f t="shared" si="4"/>
        <v>ひらがな</v>
      </c>
      <c r="F145" s="18">
        <f>IF(E145="漢字",COUNTIF($E$127:E145,"漢字"),"")</f>
      </c>
      <c r="G145" s="18">
        <f t="shared" si="5"/>
        <v>0</v>
      </c>
      <c r="H145" s="18">
        <v>19</v>
      </c>
      <c r="I145" s="18" t="e">
        <f t="shared" si="6"/>
        <v>#N/A</v>
      </c>
      <c r="J145" s="18">
        <f t="shared" si="7"/>
      </c>
      <c r="K145" s="18">
        <f>IF(J145="","",VLOOKUP(J145,'語彙表'!B22:C46,2,FALSE))</f>
      </c>
    </row>
    <row r="146" spans="3:11" ht="12" customHeight="1">
      <c r="C146" s="18">
        <f>'語彙表'!B23</f>
        <v>0</v>
      </c>
      <c r="D146" s="18">
        <f t="shared" si="3"/>
        <v>48</v>
      </c>
      <c r="E146" s="18" t="str">
        <f t="shared" si="4"/>
        <v>ひらがな</v>
      </c>
      <c r="F146" s="18">
        <f>IF(E146="漢字",COUNTIF($E$127:E146,"漢字"),"")</f>
      </c>
      <c r="G146" s="18">
        <f t="shared" si="5"/>
        <v>0</v>
      </c>
      <c r="H146" s="18">
        <v>20</v>
      </c>
      <c r="I146" s="18" t="e">
        <f t="shared" si="6"/>
        <v>#N/A</v>
      </c>
      <c r="J146" s="18">
        <f t="shared" si="7"/>
      </c>
      <c r="K146" s="18">
        <f>IF(J146="","",VLOOKUP(J146,'語彙表'!B23:C47,2,FALSE))</f>
      </c>
    </row>
    <row r="147" spans="3:11" ht="12" customHeight="1">
      <c r="C147" s="18">
        <f>'語彙表'!B24</f>
        <v>0</v>
      </c>
      <c r="D147" s="18">
        <f t="shared" si="3"/>
        <v>48</v>
      </c>
      <c r="E147" s="18" t="str">
        <f t="shared" si="4"/>
        <v>ひらがな</v>
      </c>
      <c r="F147" s="18">
        <f>IF(E147="漢字",COUNTIF($E$127:E147,"漢字"),"")</f>
      </c>
      <c r="G147" s="18">
        <f t="shared" si="5"/>
        <v>0</v>
      </c>
      <c r="H147" s="18">
        <v>21</v>
      </c>
      <c r="I147" s="18" t="e">
        <f t="shared" si="6"/>
        <v>#N/A</v>
      </c>
      <c r="J147" s="18">
        <f t="shared" si="7"/>
      </c>
      <c r="K147" s="18">
        <f>IF(J147="","",VLOOKUP(J147,'語彙表'!B24:C48,2,FALSE))</f>
      </c>
    </row>
    <row r="148" spans="3:11" ht="12" customHeight="1">
      <c r="C148" s="18">
        <f>'語彙表'!B25</f>
        <v>0</v>
      </c>
      <c r="D148" s="18">
        <f t="shared" si="3"/>
        <v>48</v>
      </c>
      <c r="E148" s="18" t="str">
        <f t="shared" si="4"/>
        <v>ひらがな</v>
      </c>
      <c r="F148" s="18">
        <f>IF(E148="漢字",COUNTIF($E$127:E148,"漢字"),"")</f>
      </c>
      <c r="G148" s="18">
        <f t="shared" si="5"/>
        <v>0</v>
      </c>
      <c r="H148" s="18">
        <v>22</v>
      </c>
      <c r="I148" s="18" t="e">
        <f t="shared" si="6"/>
        <v>#N/A</v>
      </c>
      <c r="J148" s="18">
        <f t="shared" si="7"/>
      </c>
      <c r="K148" s="18">
        <f>IF(J148="","",VLOOKUP(J148,'語彙表'!B25:C49,2,FALSE))</f>
      </c>
    </row>
    <row r="149" spans="3:11" ht="12" customHeight="1">
      <c r="C149" s="18">
        <f>'語彙表'!B26</f>
        <v>0</v>
      </c>
      <c r="D149" s="18">
        <f t="shared" si="3"/>
        <v>48</v>
      </c>
      <c r="E149" s="18" t="str">
        <f t="shared" si="4"/>
        <v>ひらがな</v>
      </c>
      <c r="F149" s="18">
        <f>IF(E149="漢字",COUNTIF($E$127:E149,"漢字"),"")</f>
      </c>
      <c r="G149" s="18">
        <f t="shared" si="5"/>
        <v>0</v>
      </c>
      <c r="H149" s="18">
        <v>23</v>
      </c>
      <c r="I149" s="18" t="e">
        <f t="shared" si="6"/>
        <v>#N/A</v>
      </c>
      <c r="J149" s="18">
        <f t="shared" si="7"/>
      </c>
      <c r="K149" s="18">
        <f>IF(J149="","",VLOOKUP(J149,'語彙表'!B26:C50,2,FALSE))</f>
      </c>
    </row>
    <row r="150" spans="3:11" ht="12" customHeight="1">
      <c r="C150" s="18">
        <f>'語彙表'!B27</f>
        <v>0</v>
      </c>
      <c r="D150" s="18">
        <f t="shared" si="3"/>
        <v>48</v>
      </c>
      <c r="E150" s="18" t="str">
        <f t="shared" si="4"/>
        <v>ひらがな</v>
      </c>
      <c r="F150" s="18">
        <f>IF(E150="漢字",COUNTIF($E$127:E150,"漢字"),"")</f>
      </c>
      <c r="G150" s="18">
        <f t="shared" si="5"/>
        <v>0</v>
      </c>
      <c r="H150" s="18">
        <v>24</v>
      </c>
      <c r="I150" s="18" t="e">
        <f t="shared" si="6"/>
        <v>#N/A</v>
      </c>
      <c r="J150" s="18">
        <f t="shared" si="7"/>
      </c>
      <c r="K150" s="18">
        <f>IF(J150="","",VLOOKUP(J150,'語彙表'!B27:C51,2,FALSE))</f>
      </c>
    </row>
    <row r="151" spans="3:11" ht="12" customHeight="1">
      <c r="C151" s="18">
        <f>'語彙表'!B28</f>
        <v>0</v>
      </c>
      <c r="D151" s="18">
        <f t="shared" si="3"/>
        <v>48</v>
      </c>
      <c r="E151" s="18" t="str">
        <f t="shared" si="4"/>
        <v>ひらがな</v>
      </c>
      <c r="F151" s="18">
        <f>IF(E151="漢字",COUNTIF($E$127:E151,"漢字"),"")</f>
      </c>
      <c r="G151" s="18">
        <f t="shared" si="5"/>
        <v>0</v>
      </c>
      <c r="H151" s="18">
        <v>25</v>
      </c>
      <c r="I151" s="18" t="e">
        <f t="shared" si="6"/>
        <v>#N/A</v>
      </c>
      <c r="J151" s="18">
        <f t="shared" si="7"/>
      </c>
      <c r="K151" s="18">
        <f>IF(J151="","",VLOOKUP(J151,'語彙表'!B28:C52,2,FALSE))</f>
      </c>
    </row>
    <row r="152" spans="3:11" ht="12" customHeight="1">
      <c r="C152" s="18">
        <f>'語彙表'!B29</f>
        <v>0</v>
      </c>
      <c r="D152" s="18">
        <f t="shared" si="3"/>
        <v>48</v>
      </c>
      <c r="E152" s="18" t="str">
        <f t="shared" si="4"/>
        <v>ひらがな</v>
      </c>
      <c r="F152" s="18">
        <f>IF(E152="漢字",COUNTIF($E$127:E152,"漢字"),"")</f>
      </c>
      <c r="I152" s="18" t="e">
        <f t="shared" si="6"/>
        <v>#N/A</v>
      </c>
      <c r="J152" s="18">
        <f t="shared" si="7"/>
      </c>
      <c r="K152" s="18">
        <f>IF(J152="","",VLOOKUP(J152,'語彙表'!B29:C53,2,FALSE))</f>
      </c>
    </row>
    <row r="155" spans="2:11" ht="12" customHeight="1">
      <c r="B155" s="23">
        <v>1</v>
      </c>
      <c r="C155" s="18">
        <f>J127</f>
      </c>
      <c r="D155" s="18">
        <f>K127</f>
      </c>
      <c r="E155" s="18">
        <f>COUNTBLANK($C$155:C155)</f>
        <v>1</v>
      </c>
      <c r="F155" s="18">
        <f aca="true" t="shared" si="8" ref="F155:F183">IF(E155=0,C155,VLOOKUP(E155,$B$155:$D$179,2,FALSE))</f>
      </c>
      <c r="G155" s="18">
        <f aca="true" t="shared" si="9" ref="G155:G183">IF(E155=0,D155,VLOOKUP(E155,$B$155:$D$179,3,FALSE))</f>
      </c>
      <c r="H155" s="18" t="e">
        <f>CODE(G155)</f>
        <v>#VALUE!</v>
      </c>
      <c r="I155" s="18" t="e">
        <f>RANK(H155,$H$155:$H$158)</f>
        <v>#VALUE!</v>
      </c>
      <c r="J155" s="18">
        <f>G155</f>
      </c>
      <c r="K155" s="18">
        <v>1</v>
      </c>
    </row>
    <row r="156" spans="2:12" ht="12" customHeight="1">
      <c r="B156" s="23">
        <v>2</v>
      </c>
      <c r="C156" s="18">
        <f aca="true" t="shared" si="10" ref="C156:C177">J128</f>
      </c>
      <c r="D156" s="18">
        <f aca="true" t="shared" si="11" ref="D156:D177">K128</f>
      </c>
      <c r="E156" s="18">
        <f>COUNTBLANK($C$155:C156)</f>
        <v>2</v>
      </c>
      <c r="F156" s="18">
        <f t="shared" si="8"/>
      </c>
      <c r="G156" s="18">
        <f t="shared" si="9"/>
      </c>
      <c r="H156" s="18" t="e">
        <f aca="true" t="shared" si="12" ref="H156:H183">CODE(G156)</f>
        <v>#VALUE!</v>
      </c>
      <c r="I156" s="18" t="e">
        <f>RANK(H156,$H$155:$H$158)</f>
        <v>#VALUE!</v>
      </c>
      <c r="J156" s="18">
        <f>G156</f>
      </c>
      <c r="K156" s="18">
        <v>2</v>
      </c>
      <c r="L156" s="18" t="e">
        <f>VLOOKUP(K155,$I$155:$J$158,2,FALSE)</f>
        <v>#N/A</v>
      </c>
    </row>
    <row r="157" spans="2:12" ht="12" customHeight="1">
      <c r="B157" s="23">
        <v>3</v>
      </c>
      <c r="C157" s="18">
        <f t="shared" si="10"/>
      </c>
      <c r="D157" s="18">
        <f t="shared" si="11"/>
      </c>
      <c r="E157" s="18">
        <f>COUNTBLANK($C$155:C157)</f>
        <v>3</v>
      </c>
      <c r="F157" s="18">
        <f t="shared" si="8"/>
      </c>
      <c r="G157" s="18">
        <f t="shared" si="9"/>
      </c>
      <c r="H157" s="18" t="e">
        <f t="shared" si="12"/>
        <v>#VALUE!</v>
      </c>
      <c r="I157" s="18" t="e">
        <f>RANK(H157,$H$155:$H$158)</f>
        <v>#VALUE!</v>
      </c>
      <c r="J157" s="18">
        <f>G157</f>
      </c>
      <c r="K157" s="18">
        <v>3</v>
      </c>
      <c r="L157" s="18" t="e">
        <f>VLOOKUP(K156,$I$155:$J$158,2,FALSE)</f>
        <v>#N/A</v>
      </c>
    </row>
    <row r="158" spans="2:12" ht="12" customHeight="1">
      <c r="B158" s="23">
        <v>4</v>
      </c>
      <c r="C158" s="18">
        <f t="shared" si="10"/>
      </c>
      <c r="D158" s="18">
        <f t="shared" si="11"/>
      </c>
      <c r="E158" s="18">
        <f>COUNTBLANK($C$155:C158)</f>
        <v>4</v>
      </c>
      <c r="F158" s="18">
        <f t="shared" si="8"/>
      </c>
      <c r="G158" s="18">
        <f t="shared" si="9"/>
      </c>
      <c r="H158" s="18" t="e">
        <f t="shared" si="12"/>
        <v>#VALUE!</v>
      </c>
      <c r="I158" s="18" t="e">
        <f>RANK(H158,$H$155:$H$158)</f>
        <v>#VALUE!</v>
      </c>
      <c r="J158" s="18">
        <f>G158</f>
      </c>
      <c r="K158" s="18">
        <v>4</v>
      </c>
      <c r="L158" s="18" t="e">
        <f>VLOOKUP(K157,$I$155:$J$158,2,FALSE)</f>
        <v>#N/A</v>
      </c>
    </row>
    <row r="159" spans="2:12" ht="12" customHeight="1">
      <c r="B159" s="23">
        <v>5</v>
      </c>
      <c r="C159" s="18">
        <f t="shared" si="10"/>
      </c>
      <c r="D159" s="18">
        <f t="shared" si="11"/>
      </c>
      <c r="E159" s="18">
        <f>COUNTBLANK($C$155:C159)</f>
        <v>5</v>
      </c>
      <c r="F159" s="18">
        <f t="shared" si="8"/>
      </c>
      <c r="G159" s="18">
        <f t="shared" si="9"/>
      </c>
      <c r="H159" s="18" t="e">
        <f t="shared" si="12"/>
        <v>#VALUE!</v>
      </c>
      <c r="L159" s="18" t="e">
        <f>VLOOKUP(K158,$I$155:$J$158,2,FALSE)</f>
        <v>#N/A</v>
      </c>
    </row>
    <row r="160" spans="2:8" ht="12" customHeight="1">
      <c r="B160" s="23">
        <v>6</v>
      </c>
      <c r="C160" s="18">
        <f t="shared" si="10"/>
      </c>
      <c r="D160" s="18">
        <f t="shared" si="11"/>
      </c>
      <c r="E160" s="18">
        <f>COUNTBLANK($C$155:C160)</f>
        <v>6</v>
      </c>
      <c r="F160" s="18">
        <f t="shared" si="8"/>
      </c>
      <c r="G160" s="18">
        <f t="shared" si="9"/>
      </c>
      <c r="H160" s="18" t="e">
        <f t="shared" si="12"/>
        <v>#VALUE!</v>
      </c>
    </row>
    <row r="161" spans="2:8" ht="12" customHeight="1">
      <c r="B161" s="23">
        <v>7</v>
      </c>
      <c r="C161" s="18">
        <f t="shared" si="10"/>
      </c>
      <c r="D161" s="18">
        <f t="shared" si="11"/>
      </c>
      <c r="E161" s="18">
        <f>COUNTBLANK($C$155:C161)</f>
        <v>7</v>
      </c>
      <c r="F161" s="18">
        <f t="shared" si="8"/>
      </c>
      <c r="G161" s="18">
        <f t="shared" si="9"/>
      </c>
      <c r="H161" s="18" t="e">
        <f t="shared" si="12"/>
        <v>#VALUE!</v>
      </c>
    </row>
    <row r="162" spans="2:8" ht="12" customHeight="1">
      <c r="B162" s="23">
        <v>8</v>
      </c>
      <c r="C162" s="18">
        <f t="shared" si="10"/>
      </c>
      <c r="D162" s="18">
        <f t="shared" si="11"/>
      </c>
      <c r="E162" s="18">
        <f>COUNTBLANK($C$155:C162)</f>
        <v>8</v>
      </c>
      <c r="F162" s="18">
        <f t="shared" si="8"/>
      </c>
      <c r="G162" s="18">
        <f t="shared" si="9"/>
      </c>
      <c r="H162" s="18" t="e">
        <f t="shared" si="12"/>
        <v>#VALUE!</v>
      </c>
    </row>
    <row r="163" spans="2:8" ht="12" customHeight="1">
      <c r="B163" s="23">
        <v>9</v>
      </c>
      <c r="C163" s="18">
        <f t="shared" si="10"/>
      </c>
      <c r="D163" s="18">
        <f t="shared" si="11"/>
      </c>
      <c r="E163" s="18">
        <f>COUNTBLANK($C$155:C163)</f>
        <v>9</v>
      </c>
      <c r="F163" s="18">
        <f t="shared" si="8"/>
      </c>
      <c r="G163" s="18">
        <f t="shared" si="9"/>
      </c>
      <c r="H163" s="18" t="e">
        <f t="shared" si="12"/>
        <v>#VALUE!</v>
      </c>
    </row>
    <row r="164" spans="2:8" ht="12" customHeight="1">
      <c r="B164" s="23">
        <v>10</v>
      </c>
      <c r="C164" s="18">
        <f t="shared" si="10"/>
      </c>
      <c r="D164" s="18">
        <f t="shared" si="11"/>
      </c>
      <c r="E164" s="18">
        <f>COUNTBLANK($C$155:C164)</f>
        <v>10</v>
      </c>
      <c r="F164" s="18">
        <f t="shared" si="8"/>
      </c>
      <c r="G164" s="18">
        <f t="shared" si="9"/>
      </c>
      <c r="H164" s="18" t="e">
        <f t="shared" si="12"/>
        <v>#VALUE!</v>
      </c>
    </row>
    <row r="165" spans="2:8" ht="12" customHeight="1">
      <c r="B165" s="23">
        <v>11</v>
      </c>
      <c r="C165" s="18">
        <f t="shared" si="10"/>
      </c>
      <c r="D165" s="18">
        <f t="shared" si="11"/>
      </c>
      <c r="E165" s="18">
        <f>COUNTBLANK($C$155:C165)</f>
        <v>11</v>
      </c>
      <c r="F165" s="18">
        <f t="shared" si="8"/>
      </c>
      <c r="G165" s="18">
        <f t="shared" si="9"/>
      </c>
      <c r="H165" s="18" t="e">
        <f t="shared" si="12"/>
        <v>#VALUE!</v>
      </c>
    </row>
    <row r="166" spans="2:8" ht="12" customHeight="1">
      <c r="B166" s="23">
        <v>12</v>
      </c>
      <c r="C166" s="18">
        <f t="shared" si="10"/>
      </c>
      <c r="D166" s="18">
        <f t="shared" si="11"/>
      </c>
      <c r="E166" s="18">
        <f>COUNTBLANK($C$155:C166)</f>
        <v>12</v>
      </c>
      <c r="F166" s="18">
        <f t="shared" si="8"/>
      </c>
      <c r="G166" s="18">
        <f t="shared" si="9"/>
      </c>
      <c r="H166" s="18" t="e">
        <f t="shared" si="12"/>
        <v>#VALUE!</v>
      </c>
    </row>
    <row r="167" spans="2:8" ht="12" customHeight="1">
      <c r="B167" s="23">
        <v>13</v>
      </c>
      <c r="C167" s="18">
        <f t="shared" si="10"/>
      </c>
      <c r="D167" s="18">
        <f t="shared" si="11"/>
      </c>
      <c r="E167" s="18">
        <f>COUNTBLANK($C$155:C167)</f>
        <v>13</v>
      </c>
      <c r="F167" s="18">
        <f t="shared" si="8"/>
      </c>
      <c r="G167" s="18">
        <f t="shared" si="9"/>
      </c>
      <c r="H167" s="18" t="e">
        <f t="shared" si="12"/>
        <v>#VALUE!</v>
      </c>
    </row>
    <row r="168" spans="2:8" ht="12" customHeight="1">
      <c r="B168" s="23">
        <v>14</v>
      </c>
      <c r="C168" s="18">
        <f t="shared" si="10"/>
      </c>
      <c r="D168" s="18">
        <f t="shared" si="11"/>
      </c>
      <c r="E168" s="18">
        <f>COUNTBLANK($C$155:C168)</f>
        <v>14</v>
      </c>
      <c r="F168" s="18">
        <f t="shared" si="8"/>
      </c>
      <c r="G168" s="18">
        <f t="shared" si="9"/>
      </c>
      <c r="H168" s="18" t="e">
        <f t="shared" si="12"/>
        <v>#VALUE!</v>
      </c>
    </row>
    <row r="169" spans="2:8" ht="12" customHeight="1">
      <c r="B169" s="23">
        <v>15</v>
      </c>
      <c r="C169" s="18">
        <f t="shared" si="10"/>
      </c>
      <c r="D169" s="18">
        <f t="shared" si="11"/>
      </c>
      <c r="E169" s="18">
        <f>COUNTBLANK($C$155:C169)</f>
        <v>15</v>
      </c>
      <c r="F169" s="18">
        <f t="shared" si="8"/>
      </c>
      <c r="G169" s="18">
        <f t="shared" si="9"/>
      </c>
      <c r="H169" s="18" t="e">
        <f t="shared" si="12"/>
        <v>#VALUE!</v>
      </c>
    </row>
    <row r="170" spans="2:8" ht="12" customHeight="1">
      <c r="B170" s="23">
        <v>16</v>
      </c>
      <c r="C170" s="18">
        <f t="shared" si="10"/>
      </c>
      <c r="D170" s="18">
        <f t="shared" si="11"/>
      </c>
      <c r="E170" s="18">
        <f>COUNTBLANK($C$155:C170)</f>
        <v>16</v>
      </c>
      <c r="F170" s="18">
        <f t="shared" si="8"/>
      </c>
      <c r="G170" s="18">
        <f t="shared" si="9"/>
      </c>
      <c r="H170" s="18" t="e">
        <f t="shared" si="12"/>
        <v>#VALUE!</v>
      </c>
    </row>
    <row r="171" spans="2:8" ht="12" customHeight="1">
      <c r="B171" s="23">
        <v>17</v>
      </c>
      <c r="C171" s="18">
        <f t="shared" si="10"/>
      </c>
      <c r="D171" s="18">
        <f t="shared" si="11"/>
      </c>
      <c r="E171" s="18">
        <f>COUNTBLANK($C$155:C171)</f>
        <v>17</v>
      </c>
      <c r="F171" s="18">
        <f t="shared" si="8"/>
      </c>
      <c r="G171" s="18">
        <f t="shared" si="9"/>
      </c>
      <c r="H171" s="18" t="e">
        <f t="shared" si="12"/>
        <v>#VALUE!</v>
      </c>
    </row>
    <row r="172" spans="2:8" ht="12" customHeight="1">
      <c r="B172" s="23">
        <v>18</v>
      </c>
      <c r="C172" s="18">
        <f t="shared" si="10"/>
      </c>
      <c r="D172" s="18">
        <f t="shared" si="11"/>
      </c>
      <c r="E172" s="18">
        <f>COUNTBLANK($C$155:C172)</f>
        <v>18</v>
      </c>
      <c r="F172" s="18">
        <f t="shared" si="8"/>
      </c>
      <c r="G172" s="18">
        <f t="shared" si="9"/>
      </c>
      <c r="H172" s="18" t="e">
        <f t="shared" si="12"/>
        <v>#VALUE!</v>
      </c>
    </row>
    <row r="173" spans="2:8" ht="12" customHeight="1">
      <c r="B173" s="23">
        <v>19</v>
      </c>
      <c r="C173" s="18">
        <f t="shared" si="10"/>
      </c>
      <c r="D173" s="18">
        <f t="shared" si="11"/>
      </c>
      <c r="E173" s="18">
        <f>COUNTBLANK($C$155:C173)</f>
        <v>19</v>
      </c>
      <c r="F173" s="18">
        <f t="shared" si="8"/>
      </c>
      <c r="G173" s="18">
        <f t="shared" si="9"/>
      </c>
      <c r="H173" s="18" t="e">
        <f t="shared" si="12"/>
        <v>#VALUE!</v>
      </c>
    </row>
    <row r="174" spans="2:8" ht="12" customHeight="1">
      <c r="B174" s="23">
        <v>20</v>
      </c>
      <c r="C174" s="18">
        <f t="shared" si="10"/>
      </c>
      <c r="D174" s="18">
        <f t="shared" si="11"/>
      </c>
      <c r="E174" s="18">
        <f>COUNTBLANK($C$155:C174)</f>
        <v>20</v>
      </c>
      <c r="F174" s="18">
        <f t="shared" si="8"/>
      </c>
      <c r="G174" s="18">
        <f t="shared" si="9"/>
      </c>
      <c r="H174" s="18" t="e">
        <f t="shared" si="12"/>
        <v>#VALUE!</v>
      </c>
    </row>
    <row r="175" spans="2:8" ht="12" customHeight="1">
      <c r="B175" s="23">
        <v>21</v>
      </c>
      <c r="C175" s="18">
        <f t="shared" si="10"/>
      </c>
      <c r="D175" s="18">
        <f t="shared" si="11"/>
      </c>
      <c r="E175" s="18">
        <f>COUNTBLANK($C$155:C175)</f>
        <v>21</v>
      </c>
      <c r="F175" s="18">
        <f t="shared" si="8"/>
      </c>
      <c r="G175" s="18">
        <f t="shared" si="9"/>
      </c>
      <c r="H175" s="18" t="e">
        <f t="shared" si="12"/>
        <v>#VALUE!</v>
      </c>
    </row>
    <row r="176" spans="2:8" ht="12" customHeight="1">
      <c r="B176" s="23">
        <v>22</v>
      </c>
      <c r="C176" s="18">
        <f t="shared" si="10"/>
      </c>
      <c r="D176" s="18">
        <f t="shared" si="11"/>
      </c>
      <c r="E176" s="18">
        <f>COUNTBLANK($C$155:C176)</f>
        <v>22</v>
      </c>
      <c r="F176" s="18">
        <f t="shared" si="8"/>
      </c>
      <c r="G176" s="18">
        <f t="shared" si="9"/>
      </c>
      <c r="H176" s="18" t="e">
        <f t="shared" si="12"/>
        <v>#VALUE!</v>
      </c>
    </row>
    <row r="177" spans="2:8" ht="12" customHeight="1">
      <c r="B177" s="23">
        <v>23</v>
      </c>
      <c r="C177" s="18">
        <f t="shared" si="10"/>
      </c>
      <c r="D177" s="18">
        <f t="shared" si="11"/>
      </c>
      <c r="E177" s="18">
        <f>COUNTBLANK($C$155:C177)</f>
        <v>23</v>
      </c>
      <c r="F177" s="18">
        <f t="shared" si="8"/>
      </c>
      <c r="G177" s="18">
        <f t="shared" si="9"/>
      </c>
      <c r="H177" s="18" t="e">
        <f t="shared" si="12"/>
        <v>#VALUE!</v>
      </c>
    </row>
    <row r="178" spans="2:8" ht="12" customHeight="1">
      <c r="B178" s="23">
        <v>24</v>
      </c>
      <c r="C178" s="18">
        <f aca="true" t="shared" si="13" ref="C178:D180">J150</f>
      </c>
      <c r="D178" s="18">
        <f t="shared" si="13"/>
      </c>
      <c r="E178" s="18">
        <f>COUNTBLANK($C$155:C178)</f>
        <v>24</v>
      </c>
      <c r="F178" s="18">
        <f t="shared" si="8"/>
      </c>
      <c r="G178" s="18">
        <f t="shared" si="9"/>
      </c>
      <c r="H178" s="18" t="e">
        <f t="shared" si="12"/>
        <v>#VALUE!</v>
      </c>
    </row>
    <row r="179" spans="2:8" ht="12" customHeight="1">
      <c r="B179" s="23">
        <v>25</v>
      </c>
      <c r="C179" s="18">
        <f t="shared" si="13"/>
      </c>
      <c r="D179" s="18">
        <f t="shared" si="13"/>
      </c>
      <c r="E179" s="18">
        <f>COUNTBLANK($C$155:C179)</f>
        <v>25</v>
      </c>
      <c r="F179" s="18">
        <f t="shared" si="8"/>
      </c>
      <c r="G179" s="18">
        <f t="shared" si="9"/>
      </c>
      <c r="H179" s="18" t="e">
        <f t="shared" si="12"/>
        <v>#VALUE!</v>
      </c>
    </row>
    <row r="180" spans="3:8" ht="12" customHeight="1">
      <c r="C180" s="18">
        <f t="shared" si="13"/>
      </c>
      <c r="D180" s="18">
        <f t="shared" si="13"/>
      </c>
      <c r="E180" s="18">
        <f>COUNTBLANK($C$155:C180)</f>
        <v>26</v>
      </c>
      <c r="F180" s="18" t="e">
        <f t="shared" si="8"/>
        <v>#N/A</v>
      </c>
      <c r="G180" s="18" t="e">
        <f t="shared" si="9"/>
        <v>#N/A</v>
      </c>
      <c r="H180" s="18" t="e">
        <f t="shared" si="12"/>
        <v>#N/A</v>
      </c>
    </row>
    <row r="181" spans="5:8" ht="12" customHeight="1">
      <c r="E181" s="18">
        <f>COUNTBLANK($C$155:C181)</f>
        <v>27</v>
      </c>
      <c r="F181" s="18" t="e">
        <f t="shared" si="8"/>
        <v>#N/A</v>
      </c>
      <c r="G181" s="18" t="e">
        <f t="shared" si="9"/>
        <v>#N/A</v>
      </c>
      <c r="H181" s="18" t="e">
        <f t="shared" si="12"/>
        <v>#N/A</v>
      </c>
    </row>
    <row r="182" spans="5:8" ht="12" customHeight="1">
      <c r="E182" s="18">
        <f>COUNTBLANK($C$155:C182)</f>
        <v>28</v>
      </c>
      <c r="F182" s="18" t="e">
        <f t="shared" si="8"/>
        <v>#N/A</v>
      </c>
      <c r="G182" s="18" t="e">
        <f t="shared" si="9"/>
        <v>#N/A</v>
      </c>
      <c r="H182" s="18" t="e">
        <f t="shared" si="12"/>
        <v>#N/A</v>
      </c>
    </row>
    <row r="183" spans="5:8" ht="12" customHeight="1">
      <c r="E183" s="18">
        <f>COUNTBLANK($C$155:C183)</f>
        <v>29</v>
      </c>
      <c r="F183" s="18" t="e">
        <f t="shared" si="8"/>
        <v>#N/A</v>
      </c>
      <c r="G183" s="18" t="e">
        <f t="shared" si="9"/>
        <v>#N/A</v>
      </c>
      <c r="H183" s="18" t="e">
        <f t="shared" si="12"/>
        <v>#N/A</v>
      </c>
    </row>
    <row r="185" ht="12" customHeight="1">
      <c r="B185" s="18">
        <f>C155</f>
      </c>
    </row>
    <row r="186" ht="12" customHeight="1">
      <c r="C186" s="18">
        <f>D155</f>
      </c>
    </row>
    <row r="187" ht="12" customHeight="1">
      <c r="B187" s="18">
        <f>C156</f>
      </c>
    </row>
    <row r="188" ht="12" customHeight="1">
      <c r="C188" s="18">
        <f>D156</f>
      </c>
    </row>
    <row r="189" ht="12" customHeight="1">
      <c r="B189" s="18">
        <f>C157</f>
      </c>
    </row>
    <row r="190" ht="12" customHeight="1">
      <c r="C190" s="18">
        <f>D157</f>
      </c>
    </row>
    <row r="191" ht="12" customHeight="1">
      <c r="B191" s="18">
        <f>C158</f>
      </c>
    </row>
    <row r="192" ht="12" customHeight="1">
      <c r="C192" s="18">
        <f>D158</f>
      </c>
    </row>
    <row r="193" ht="12" customHeight="1">
      <c r="B193" s="18">
        <f>C159</f>
      </c>
    </row>
    <row r="194" ht="12" customHeight="1">
      <c r="C194" s="18">
        <f>D159</f>
      </c>
    </row>
    <row r="195" ht="12" customHeight="1">
      <c r="B195" s="18">
        <f>C160</f>
      </c>
    </row>
    <row r="196" ht="12" customHeight="1">
      <c r="C196" s="18">
        <f>D160</f>
      </c>
    </row>
    <row r="197" ht="12" customHeight="1">
      <c r="B197" s="18">
        <f>C161</f>
      </c>
    </row>
    <row r="198" ht="12" customHeight="1">
      <c r="C198" s="18">
        <f>D161</f>
      </c>
    </row>
    <row r="199" ht="12" customHeight="1">
      <c r="B199" s="18">
        <f>C162</f>
      </c>
    </row>
    <row r="200" ht="12" customHeight="1">
      <c r="C200" s="18">
        <f>D162</f>
      </c>
    </row>
    <row r="201" ht="12" customHeight="1">
      <c r="B201" s="18">
        <f>C163</f>
      </c>
    </row>
    <row r="202" ht="12" customHeight="1">
      <c r="C202" s="18">
        <f>D163</f>
      </c>
    </row>
    <row r="203" ht="12" customHeight="1">
      <c r="B203" s="18">
        <f>C164</f>
      </c>
    </row>
    <row r="204" ht="12" customHeight="1">
      <c r="C204" s="18">
        <f>D164</f>
      </c>
    </row>
    <row r="205" ht="12" customHeight="1">
      <c r="B205" s="18">
        <f>C165</f>
      </c>
    </row>
    <row r="206" ht="12" customHeight="1">
      <c r="C206" s="18">
        <f>D165</f>
      </c>
    </row>
    <row r="207" ht="12" customHeight="1">
      <c r="B207" s="18">
        <f>C166</f>
      </c>
    </row>
    <row r="208" ht="12" customHeight="1">
      <c r="C208" s="18">
        <f>D166</f>
      </c>
    </row>
    <row r="209" ht="12" customHeight="1">
      <c r="B209" s="18">
        <f>C167</f>
      </c>
    </row>
    <row r="210" ht="12" customHeight="1">
      <c r="C210" s="18">
        <f>D167</f>
      </c>
    </row>
    <row r="211" ht="12" customHeight="1">
      <c r="B211" s="18">
        <f>C168</f>
      </c>
    </row>
    <row r="212" ht="12" customHeight="1">
      <c r="C212" s="18">
        <f>D168</f>
      </c>
    </row>
    <row r="213" ht="12" customHeight="1">
      <c r="B213" s="18">
        <f>C169</f>
      </c>
    </row>
    <row r="214" ht="12" customHeight="1">
      <c r="C214" s="18">
        <f>D169</f>
      </c>
    </row>
    <row r="215" ht="12" customHeight="1">
      <c r="B215" s="18">
        <f>C170</f>
      </c>
    </row>
    <row r="216" ht="12" customHeight="1">
      <c r="C216" s="18">
        <f>D170</f>
      </c>
    </row>
    <row r="217" ht="12" customHeight="1">
      <c r="B217" s="18">
        <f>C171</f>
      </c>
    </row>
    <row r="218" ht="12" customHeight="1">
      <c r="C218" s="18">
        <f>D171</f>
      </c>
    </row>
    <row r="219" ht="12" customHeight="1">
      <c r="B219" s="18">
        <f>C172</f>
      </c>
    </row>
    <row r="220" ht="12" customHeight="1">
      <c r="C220" s="18">
        <f>D172</f>
      </c>
    </row>
    <row r="221" ht="12" customHeight="1">
      <c r="B221" s="18">
        <f>C173</f>
      </c>
    </row>
    <row r="222" ht="12" customHeight="1">
      <c r="C222" s="18">
        <f>D173</f>
      </c>
    </row>
    <row r="223" ht="12" customHeight="1">
      <c r="B223" s="18">
        <f>C174</f>
      </c>
    </row>
    <row r="224" ht="12" customHeight="1">
      <c r="C224" s="18">
        <f>D174</f>
      </c>
    </row>
    <row r="225" ht="12" customHeight="1">
      <c r="B225" s="18">
        <f>C175</f>
      </c>
    </row>
    <row r="226" ht="12" customHeight="1">
      <c r="C226" s="18">
        <f>D175</f>
      </c>
    </row>
    <row r="227" ht="12" customHeight="1">
      <c r="B227" s="18">
        <f>C176</f>
      </c>
    </row>
    <row r="228" ht="12" customHeight="1">
      <c r="C228" s="18">
        <f>D176</f>
      </c>
    </row>
    <row r="229" ht="12" customHeight="1">
      <c r="B229" s="18">
        <f>C177</f>
      </c>
    </row>
    <row r="230" ht="12" customHeight="1">
      <c r="C230" s="18">
        <f>D177</f>
      </c>
    </row>
    <row r="231" ht="12" customHeight="1">
      <c r="B231" s="18">
        <f>C178</f>
      </c>
    </row>
    <row r="232" ht="12" customHeight="1">
      <c r="C232" s="18">
        <f>D178</f>
      </c>
    </row>
    <row r="233" ht="12" customHeight="1">
      <c r="B233" s="18">
        <f>C179</f>
      </c>
    </row>
    <row r="234" ht="12" customHeight="1">
      <c r="C234" s="18">
        <f>D179</f>
      </c>
    </row>
    <row r="235" ht="12" customHeight="1">
      <c r="B235" s="18">
        <f>C180</f>
      </c>
    </row>
    <row r="236" ht="12" customHeight="1">
      <c r="C236" s="18">
        <f>D180</f>
      </c>
    </row>
    <row r="237" ht="12" customHeight="1">
      <c r="B237" s="18">
        <f>C181</f>
        <v>0</v>
      </c>
    </row>
    <row r="238" spans="2:3" ht="12" customHeight="1">
      <c r="B238" s="18">
        <f>C182</f>
        <v>0</v>
      </c>
      <c r="C238" s="18">
        <f>D181</f>
        <v>0</v>
      </c>
    </row>
    <row r="239" spans="2:3" ht="12" customHeight="1">
      <c r="B239" s="18">
        <f>C183</f>
        <v>0</v>
      </c>
      <c r="C239" s="18">
        <f>D182</f>
        <v>0</v>
      </c>
    </row>
    <row r="240" spans="2:3" ht="12" customHeight="1">
      <c r="B240" s="18">
        <f>C185</f>
        <v>0</v>
      </c>
      <c r="C240" s="18">
        <f>D183</f>
        <v>0</v>
      </c>
    </row>
    <row r="241" ht="12" customHeight="1">
      <c r="C241" s="18">
        <f>D184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PageLayoutView="0" workbookViewId="0" topLeftCell="A1">
      <selection activeCell="A50" sqref="A1:A50"/>
    </sheetView>
  </sheetViews>
  <sheetFormatPr defaultColWidth="9.00390625" defaultRowHeight="9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ht="9" customHeight="1">
      <c r="A1" s="18" t="str">
        <f>IF(B185&lt;&gt;"",B185,IF(C187&lt;&gt;"",C187,"Powered By むらログ"))</f>
        <v>Powered By むらログ</v>
      </c>
    </row>
    <row r="2" ht="9" customHeight="1">
      <c r="A2" s="18" t="str">
        <f aca="true" t="shared" si="0" ref="A2:A50">IF(B186&lt;&gt;"",B186,IF(C188&lt;&gt;"",C188,"Powered By むらログ"))</f>
        <v>Powered By むらログ</v>
      </c>
    </row>
    <row r="3" ht="9" customHeight="1">
      <c r="A3" s="18" t="str">
        <f t="shared" si="0"/>
        <v>Powered By むらログ</v>
      </c>
    </row>
    <row r="4" spans="1:10" ht="9" customHeight="1">
      <c r="A4" s="18" t="str">
        <f t="shared" si="0"/>
        <v>Powered By むらログ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s="20" customFormat="1" ht="9" customHeight="1">
      <c r="A5" s="18" t="str">
        <f t="shared" si="0"/>
        <v>Powered By むらログ</v>
      </c>
      <c r="B5" s="21"/>
      <c r="C5" s="22"/>
      <c r="D5" s="21"/>
      <c r="E5" s="22"/>
      <c r="F5" s="21"/>
      <c r="G5" s="22"/>
      <c r="H5" s="21"/>
      <c r="I5" s="22"/>
      <c r="J5" s="22"/>
    </row>
    <row r="6" spans="1:10" s="22" customFormat="1" ht="9" customHeight="1">
      <c r="A6" s="18" t="str">
        <f t="shared" si="0"/>
        <v>Powered By むらログ</v>
      </c>
      <c r="B6" s="19"/>
      <c r="C6" s="20"/>
      <c r="D6" s="20"/>
      <c r="E6" s="20"/>
      <c r="F6" s="20"/>
      <c r="G6" s="20"/>
      <c r="H6" s="20"/>
      <c r="I6" s="20"/>
      <c r="J6" s="20"/>
    </row>
    <row r="7" spans="1:10" s="20" customFormat="1" ht="9" customHeight="1">
      <c r="A7" s="18" t="str">
        <f t="shared" si="0"/>
        <v>Powered By むらログ</v>
      </c>
      <c r="B7" s="21"/>
      <c r="C7" s="22"/>
      <c r="D7" s="21"/>
      <c r="E7" s="22"/>
      <c r="F7" s="21"/>
      <c r="G7" s="22"/>
      <c r="H7" s="21"/>
      <c r="I7" s="22"/>
      <c r="J7" s="22"/>
    </row>
    <row r="8" spans="1:10" s="22" customFormat="1" ht="9" customHeight="1">
      <c r="A8" s="18" t="str">
        <f t="shared" si="0"/>
        <v>Powered By むらログ</v>
      </c>
      <c r="B8" s="19"/>
      <c r="C8" s="20"/>
      <c r="D8" s="20"/>
      <c r="E8" s="20"/>
      <c r="F8" s="20"/>
      <c r="G8" s="20"/>
      <c r="H8" s="20"/>
      <c r="I8" s="20"/>
      <c r="J8" s="20"/>
    </row>
    <row r="9" spans="1:10" s="20" customFormat="1" ht="9" customHeight="1">
      <c r="A9" s="18" t="str">
        <f t="shared" si="0"/>
        <v>Powered By むらログ</v>
      </c>
      <c r="B9" s="21"/>
      <c r="C9" s="22"/>
      <c r="D9" s="21"/>
      <c r="E9" s="22"/>
      <c r="F9" s="21"/>
      <c r="G9" s="22"/>
      <c r="H9" s="21"/>
      <c r="I9" s="22"/>
      <c r="J9" s="22"/>
    </row>
    <row r="10" spans="1:10" s="22" customFormat="1" ht="9" customHeight="1">
      <c r="A10" s="18" t="str">
        <f t="shared" si="0"/>
        <v>Powered By むらログ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s="20" customFormat="1" ht="9" customHeight="1">
      <c r="A11" s="18" t="str">
        <f t="shared" si="0"/>
        <v>Powered By むらログ</v>
      </c>
      <c r="B11" s="21"/>
      <c r="C11" s="22"/>
      <c r="D11" s="21"/>
      <c r="E11" s="22"/>
      <c r="F11" s="21"/>
      <c r="G11" s="22"/>
      <c r="H11" s="21"/>
      <c r="I11" s="22"/>
      <c r="J11" s="22"/>
    </row>
    <row r="12" spans="1:10" s="22" customFormat="1" ht="9" customHeight="1">
      <c r="A12" s="18" t="str">
        <f t="shared" si="0"/>
        <v>Powered By むらログ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0" s="20" customFormat="1" ht="9" customHeight="1">
      <c r="A13" s="18" t="str">
        <f t="shared" si="0"/>
        <v>Powered By むらログ</v>
      </c>
      <c r="B13" s="21"/>
      <c r="C13" s="22"/>
      <c r="D13" s="21"/>
      <c r="E13" s="22"/>
      <c r="F13" s="21"/>
      <c r="G13" s="22"/>
      <c r="H13" s="21"/>
      <c r="I13" s="22"/>
      <c r="J13" s="22"/>
    </row>
    <row r="14" spans="1:10" s="22" customFormat="1" ht="9" customHeight="1">
      <c r="A14" s="18" t="str">
        <f t="shared" si="0"/>
        <v>Powered By むらログ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0" s="22" customFormat="1" ht="9" customHeight="1">
      <c r="A15" s="18" t="str">
        <f t="shared" si="0"/>
        <v>Powered By むらログ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0" s="22" customFormat="1" ht="9" customHeight="1">
      <c r="A16" s="18" t="str">
        <f t="shared" si="0"/>
        <v>Powered By むらログ</v>
      </c>
      <c r="B16" s="19"/>
      <c r="C16" s="20"/>
      <c r="D16" s="20"/>
      <c r="E16" s="20"/>
      <c r="F16" s="20"/>
      <c r="G16" s="20"/>
      <c r="H16" s="20"/>
      <c r="I16" s="20"/>
      <c r="J16" s="20"/>
    </row>
    <row r="17" spans="1:10" s="22" customFormat="1" ht="9" customHeight="1">
      <c r="A17" s="18" t="str">
        <f t="shared" si="0"/>
        <v>Powered By むらログ</v>
      </c>
      <c r="B17" s="19"/>
      <c r="C17" s="20"/>
      <c r="D17" s="20"/>
      <c r="E17" s="20"/>
      <c r="F17" s="20"/>
      <c r="G17" s="20"/>
      <c r="H17" s="20"/>
      <c r="I17" s="20"/>
      <c r="J17" s="20"/>
    </row>
    <row r="18" spans="1:10" s="22" customFormat="1" ht="9" customHeight="1">
      <c r="A18" s="18" t="str">
        <f t="shared" si="0"/>
        <v>Powered By むらログ</v>
      </c>
      <c r="B18" s="19"/>
      <c r="C18" s="20"/>
      <c r="D18" s="20"/>
      <c r="E18" s="20"/>
      <c r="F18" s="20"/>
      <c r="G18" s="20"/>
      <c r="H18" s="20"/>
      <c r="I18" s="20"/>
      <c r="J18" s="20"/>
    </row>
    <row r="19" spans="1:10" s="22" customFormat="1" ht="9" customHeight="1">
      <c r="A19" s="18" t="str">
        <f t="shared" si="0"/>
        <v>Powered By むらログ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 s="22" customFormat="1" ht="9" customHeight="1">
      <c r="A20" s="18" t="str">
        <f t="shared" si="0"/>
        <v>Powered By むらログ</v>
      </c>
      <c r="B20" s="19"/>
      <c r="C20" s="20"/>
      <c r="D20" s="20"/>
      <c r="E20" s="20"/>
      <c r="F20" s="20"/>
      <c r="G20" s="20"/>
      <c r="H20" s="20"/>
      <c r="I20" s="20"/>
      <c r="J20" s="20"/>
    </row>
    <row r="21" spans="1:10" s="22" customFormat="1" ht="9" customHeight="1">
      <c r="A21" s="18" t="str">
        <f t="shared" si="0"/>
        <v>Powered By むらログ</v>
      </c>
      <c r="B21" s="19"/>
      <c r="C21" s="20"/>
      <c r="D21" s="20"/>
      <c r="E21" s="20"/>
      <c r="F21" s="20"/>
      <c r="G21" s="20"/>
      <c r="H21" s="20"/>
      <c r="I21" s="20"/>
      <c r="J21" s="20"/>
    </row>
    <row r="22" spans="1:10" s="22" customFormat="1" ht="9" customHeight="1">
      <c r="A22" s="18" t="str">
        <f t="shared" si="0"/>
        <v>Powered By むらログ</v>
      </c>
      <c r="B22" s="19"/>
      <c r="C22" s="20"/>
      <c r="D22" s="20"/>
      <c r="E22" s="20"/>
      <c r="F22" s="20"/>
      <c r="G22" s="20"/>
      <c r="H22" s="20"/>
      <c r="I22" s="20"/>
      <c r="J22" s="20"/>
    </row>
    <row r="23" spans="1:10" s="22" customFormat="1" ht="9" customHeight="1">
      <c r="A23" s="18" t="str">
        <f t="shared" si="0"/>
        <v>Powered By むらログ</v>
      </c>
      <c r="B23" s="19"/>
      <c r="C23" s="20"/>
      <c r="D23" s="20"/>
      <c r="E23" s="20"/>
      <c r="F23" s="20"/>
      <c r="G23" s="20"/>
      <c r="H23" s="20"/>
      <c r="I23" s="20"/>
      <c r="J23" s="20"/>
    </row>
    <row r="24" spans="1:10" s="22" customFormat="1" ht="9" customHeight="1">
      <c r="A24" s="18" t="str">
        <f t="shared" si="0"/>
        <v>Powered By むらログ</v>
      </c>
      <c r="B24" s="19"/>
      <c r="C24" s="20"/>
      <c r="D24" s="20"/>
      <c r="E24" s="20"/>
      <c r="F24" s="20"/>
      <c r="G24" s="20"/>
      <c r="H24" s="20"/>
      <c r="I24" s="20"/>
      <c r="J24" s="20"/>
    </row>
    <row r="25" spans="1:10" s="22" customFormat="1" ht="9" customHeight="1">
      <c r="A25" s="18" t="str">
        <f t="shared" si="0"/>
        <v>Powered By むらログ</v>
      </c>
      <c r="B25" s="19"/>
      <c r="C25" s="20"/>
      <c r="D25" s="20"/>
      <c r="E25" s="20"/>
      <c r="F25" s="20"/>
      <c r="G25" s="20"/>
      <c r="H25" s="20"/>
      <c r="I25" s="20"/>
      <c r="J25" s="20"/>
    </row>
    <row r="26" spans="1:10" s="22" customFormat="1" ht="9" customHeight="1">
      <c r="A26" s="18" t="str">
        <f t="shared" si="0"/>
        <v>Powered By むらログ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 s="22" customFormat="1" ht="9" customHeight="1">
      <c r="A27" s="18" t="str">
        <f t="shared" si="0"/>
        <v>Powered By むらログ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 s="22" customFormat="1" ht="9" customHeight="1">
      <c r="A28" s="18" t="str">
        <f t="shared" si="0"/>
        <v>Powered By むらログ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 s="22" customFormat="1" ht="9" customHeight="1">
      <c r="A29" s="18" t="str">
        <f t="shared" si="0"/>
        <v>Powered By むらログ</v>
      </c>
      <c r="B29" s="19"/>
      <c r="C29" s="20"/>
      <c r="D29" s="20"/>
      <c r="E29" s="20"/>
      <c r="F29" s="20"/>
      <c r="G29" s="20"/>
      <c r="H29" s="20"/>
      <c r="I29" s="20"/>
      <c r="J29" s="20"/>
    </row>
    <row r="30" spans="1:10" s="22" customFormat="1" ht="9" customHeight="1">
      <c r="A30" s="18" t="str">
        <f t="shared" si="0"/>
        <v>Powered By むらログ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2" customFormat="1" ht="9" customHeight="1">
      <c r="A31" s="18" t="str">
        <f t="shared" si="0"/>
        <v>Powered By むらログ</v>
      </c>
      <c r="B31" s="19"/>
      <c r="C31" s="20"/>
      <c r="D31" s="20"/>
      <c r="E31" s="20"/>
      <c r="F31" s="20"/>
      <c r="G31" s="20"/>
      <c r="H31" s="20"/>
      <c r="I31" s="20"/>
      <c r="J31" s="20"/>
    </row>
    <row r="32" spans="1:10" s="22" customFormat="1" ht="9" customHeight="1">
      <c r="A32" s="18" t="str">
        <f t="shared" si="0"/>
        <v>Powered By むらログ</v>
      </c>
      <c r="B32" s="19"/>
      <c r="C32" s="20"/>
      <c r="D32" s="20"/>
      <c r="E32" s="20"/>
      <c r="F32" s="20"/>
      <c r="G32" s="20"/>
      <c r="H32" s="20"/>
      <c r="I32" s="20"/>
      <c r="J32" s="20"/>
    </row>
    <row r="33" spans="1:10" s="22" customFormat="1" ht="9" customHeight="1">
      <c r="A33" s="18" t="str">
        <f t="shared" si="0"/>
        <v>Powered By むらログ</v>
      </c>
      <c r="B33" s="19"/>
      <c r="C33" s="20"/>
      <c r="D33" s="20"/>
      <c r="E33" s="20"/>
      <c r="F33" s="20"/>
      <c r="G33" s="20"/>
      <c r="H33" s="20"/>
      <c r="I33" s="20"/>
      <c r="J33" s="20"/>
    </row>
    <row r="34" spans="1:10" s="22" customFormat="1" ht="9" customHeight="1">
      <c r="A34" s="18" t="str">
        <f t="shared" si="0"/>
        <v>Powered By むらログ</v>
      </c>
      <c r="B34" s="19"/>
      <c r="C34" s="20"/>
      <c r="D34" s="20"/>
      <c r="E34" s="20"/>
      <c r="F34" s="20"/>
      <c r="G34" s="20"/>
      <c r="H34" s="20"/>
      <c r="I34" s="20"/>
      <c r="J34" s="20"/>
    </row>
    <row r="35" spans="1:10" s="22" customFormat="1" ht="9" customHeight="1">
      <c r="A35" s="18" t="str">
        <f t="shared" si="0"/>
        <v>Powered By むらログ</v>
      </c>
      <c r="B35" s="19"/>
      <c r="C35" s="20"/>
      <c r="D35" s="20"/>
      <c r="E35" s="20"/>
      <c r="F35" s="20"/>
      <c r="G35" s="20"/>
      <c r="H35" s="20"/>
      <c r="I35" s="20"/>
      <c r="J35" s="20"/>
    </row>
    <row r="36" spans="1:10" s="22" customFormat="1" ht="9" customHeight="1">
      <c r="A36" s="18" t="str">
        <f t="shared" si="0"/>
        <v>Powered By むらログ</v>
      </c>
      <c r="B36" s="19"/>
      <c r="C36" s="20"/>
      <c r="D36" s="20"/>
      <c r="E36" s="20"/>
      <c r="F36" s="20"/>
      <c r="G36" s="20"/>
      <c r="H36" s="20"/>
      <c r="I36" s="20"/>
      <c r="J36" s="20"/>
    </row>
    <row r="37" spans="1:10" s="22" customFormat="1" ht="9" customHeight="1">
      <c r="A37" s="18" t="str">
        <f t="shared" si="0"/>
        <v>Powered By むらログ</v>
      </c>
      <c r="B37" s="19"/>
      <c r="C37" s="20"/>
      <c r="D37" s="20"/>
      <c r="E37" s="20"/>
      <c r="F37" s="20"/>
      <c r="G37" s="20"/>
      <c r="H37" s="20"/>
      <c r="I37" s="20"/>
      <c r="J37" s="20"/>
    </row>
    <row r="38" spans="1:10" s="22" customFormat="1" ht="9" customHeight="1">
      <c r="A38" s="18" t="str">
        <f t="shared" si="0"/>
        <v>Powered By むらログ</v>
      </c>
      <c r="B38" s="19"/>
      <c r="C38" s="20"/>
      <c r="D38" s="20"/>
      <c r="E38" s="20"/>
      <c r="F38" s="20"/>
      <c r="G38" s="20"/>
      <c r="H38" s="20"/>
      <c r="I38" s="20"/>
      <c r="J38" s="20"/>
    </row>
    <row r="39" spans="1:10" s="22" customFormat="1" ht="9" customHeight="1">
      <c r="A39" s="18" t="str">
        <f t="shared" si="0"/>
        <v>Powered By むらログ</v>
      </c>
      <c r="B39" s="19"/>
      <c r="C39" s="20"/>
      <c r="D39" s="20"/>
      <c r="E39" s="20"/>
      <c r="F39" s="20"/>
      <c r="G39" s="20"/>
      <c r="H39" s="20"/>
      <c r="I39" s="20"/>
      <c r="J39" s="20"/>
    </row>
    <row r="40" spans="1:10" s="22" customFormat="1" ht="9" customHeight="1">
      <c r="A40" s="18" t="str">
        <f t="shared" si="0"/>
        <v>Powered By むらログ</v>
      </c>
      <c r="B40" s="19"/>
      <c r="C40" s="20"/>
      <c r="D40" s="20"/>
      <c r="E40" s="20"/>
      <c r="F40" s="20"/>
      <c r="G40" s="20"/>
      <c r="H40" s="20"/>
      <c r="I40" s="20"/>
      <c r="J40" s="20"/>
    </row>
    <row r="41" spans="1:10" s="22" customFormat="1" ht="9" customHeight="1">
      <c r="A41" s="18" t="str">
        <f t="shared" si="0"/>
        <v>Powered By むらログ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0" s="22" customFormat="1" ht="9" customHeight="1">
      <c r="A42" s="18" t="str">
        <f t="shared" si="0"/>
        <v>Powered By むらログ</v>
      </c>
      <c r="B42" s="19"/>
      <c r="C42" s="20"/>
      <c r="D42" s="20"/>
      <c r="E42" s="20"/>
      <c r="F42" s="20"/>
      <c r="G42" s="20"/>
      <c r="H42" s="20"/>
      <c r="I42" s="20"/>
      <c r="J42" s="20"/>
    </row>
    <row r="43" spans="1:10" s="22" customFormat="1" ht="9" customHeight="1">
      <c r="A43" s="18" t="str">
        <f t="shared" si="0"/>
        <v>Powered By むらログ</v>
      </c>
      <c r="B43" s="19"/>
      <c r="C43" s="20"/>
      <c r="D43" s="20"/>
      <c r="E43" s="20"/>
      <c r="F43" s="20"/>
      <c r="G43" s="20"/>
      <c r="H43" s="20"/>
      <c r="I43" s="20"/>
      <c r="J43" s="20"/>
    </row>
    <row r="44" spans="1:10" s="22" customFormat="1" ht="9" customHeight="1">
      <c r="A44" s="18" t="str">
        <f t="shared" si="0"/>
        <v>Powered By むらログ</v>
      </c>
      <c r="B44" s="19"/>
      <c r="C44" s="20"/>
      <c r="D44" s="20"/>
      <c r="E44" s="20"/>
      <c r="F44" s="20"/>
      <c r="G44" s="20"/>
      <c r="H44" s="20"/>
      <c r="I44" s="20"/>
      <c r="J44" s="20"/>
    </row>
    <row r="45" spans="1:10" s="22" customFormat="1" ht="9" customHeight="1">
      <c r="A45" s="18" t="str">
        <f t="shared" si="0"/>
        <v>Powered By むらログ</v>
      </c>
      <c r="B45" s="19"/>
      <c r="C45" s="20"/>
      <c r="D45" s="20"/>
      <c r="E45" s="20"/>
      <c r="F45" s="20"/>
      <c r="G45" s="20"/>
      <c r="H45" s="20"/>
      <c r="I45" s="20"/>
      <c r="J45" s="20"/>
    </row>
    <row r="46" spans="1:10" s="22" customFormat="1" ht="9" customHeight="1">
      <c r="A46" s="18" t="str">
        <f t="shared" si="0"/>
        <v>Powered By むらログ</v>
      </c>
      <c r="B46" s="19"/>
      <c r="C46" s="20"/>
      <c r="D46" s="20"/>
      <c r="E46" s="20"/>
      <c r="F46" s="20"/>
      <c r="G46" s="20"/>
      <c r="H46" s="20"/>
      <c r="I46" s="20"/>
      <c r="J46" s="20"/>
    </row>
    <row r="47" spans="1:10" s="22" customFormat="1" ht="9" customHeight="1">
      <c r="A47" s="18" t="str">
        <f t="shared" si="0"/>
        <v>Powered By むらログ</v>
      </c>
      <c r="B47" s="19"/>
      <c r="C47" s="20"/>
      <c r="D47" s="20"/>
      <c r="E47" s="20"/>
      <c r="F47" s="20"/>
      <c r="G47" s="20"/>
      <c r="H47" s="20"/>
      <c r="I47" s="20"/>
      <c r="J47" s="20"/>
    </row>
    <row r="48" spans="1:10" s="22" customFormat="1" ht="9" customHeight="1">
      <c r="A48" s="18" t="str">
        <f t="shared" si="0"/>
        <v>Powered By むらログ</v>
      </c>
      <c r="B48" s="19"/>
      <c r="C48" s="20"/>
      <c r="D48" s="20"/>
      <c r="E48" s="20"/>
      <c r="F48" s="20"/>
      <c r="G48" s="20"/>
      <c r="H48" s="20"/>
      <c r="I48" s="20"/>
      <c r="J48" s="20"/>
    </row>
    <row r="49" spans="1:10" s="22" customFormat="1" ht="9" customHeight="1">
      <c r="A49" s="18" t="str">
        <f t="shared" si="0"/>
        <v>Powered By むらログ</v>
      </c>
      <c r="B49" s="19"/>
      <c r="C49" s="20"/>
      <c r="D49" s="20"/>
      <c r="E49" s="20"/>
      <c r="F49" s="20"/>
      <c r="G49" s="20"/>
      <c r="H49" s="20"/>
      <c r="I49" s="20"/>
      <c r="J49" s="20"/>
    </row>
    <row r="50" spans="1:10" s="22" customFormat="1" ht="9" customHeight="1">
      <c r="A50" s="18" t="str">
        <f t="shared" si="0"/>
        <v>Powered By むらログ</v>
      </c>
      <c r="B50" s="19"/>
      <c r="C50" s="20"/>
      <c r="D50" s="20"/>
      <c r="E50" s="20"/>
      <c r="F50" s="20"/>
      <c r="G50" s="20"/>
      <c r="H50" s="20"/>
      <c r="I50" s="20"/>
      <c r="J50" s="20"/>
    </row>
    <row r="51" spans="1:10" s="22" customFormat="1" ht="9" customHeight="1">
      <c r="A51" s="18">
        <f>IF(B235&lt;&gt;"",B235,IF(C237&lt;&gt;"",C237,""))</f>
      </c>
      <c r="B51" s="19"/>
      <c r="C51" s="20"/>
      <c r="D51" s="20"/>
      <c r="E51" s="20"/>
      <c r="F51" s="20"/>
      <c r="G51" s="20"/>
      <c r="H51" s="20"/>
      <c r="I51" s="20"/>
      <c r="J51" s="20"/>
    </row>
    <row r="52" spans="1:10" s="22" customFormat="1" ht="9" customHeight="1">
      <c r="A52" s="18">
        <f>IF(B236&lt;&gt;"",B236,IF(C238&lt;&gt;"",C238,""))</f>
      </c>
      <c r="B52" s="19"/>
      <c r="C52" s="20"/>
      <c r="D52" s="20"/>
      <c r="E52" s="20"/>
      <c r="F52" s="20"/>
      <c r="G52" s="20"/>
      <c r="H52" s="20"/>
      <c r="I52" s="20"/>
      <c r="J52" s="20"/>
    </row>
    <row r="53" spans="1:10" s="22" customFormat="1" ht="9" customHeight="1">
      <c r="A53" s="18"/>
      <c r="B53" s="19"/>
      <c r="C53" s="20"/>
      <c r="D53" s="20"/>
      <c r="E53" s="20"/>
      <c r="F53" s="20"/>
      <c r="G53" s="20"/>
      <c r="H53" s="20"/>
      <c r="I53" s="20"/>
      <c r="J53" s="20"/>
    </row>
    <row r="54" spans="1:10" s="22" customFormat="1" ht="9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</row>
    <row r="55" spans="1:10" s="22" customFormat="1" ht="9" customHeight="1">
      <c r="A55" s="18"/>
      <c r="B55" s="19"/>
      <c r="C55" s="20"/>
      <c r="D55" s="20"/>
      <c r="E55" s="20"/>
      <c r="F55" s="20"/>
      <c r="G55" s="20"/>
      <c r="H55" s="20"/>
      <c r="I55" s="20"/>
      <c r="J55" s="20"/>
    </row>
    <row r="56" spans="1:10" s="22" customFormat="1" ht="9" customHeight="1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0" s="22" customFormat="1" ht="9" customHeight="1">
      <c r="A57" s="18"/>
      <c r="B57" s="19"/>
      <c r="C57" s="20"/>
      <c r="D57" s="20"/>
      <c r="E57" s="20"/>
      <c r="F57" s="20"/>
      <c r="G57" s="20"/>
      <c r="H57" s="20"/>
      <c r="I57" s="20"/>
      <c r="J57" s="20"/>
    </row>
    <row r="58" spans="1:10" s="22" customFormat="1" ht="9" customHeight="1">
      <c r="A58" s="18"/>
      <c r="B58" s="19"/>
      <c r="C58" s="20"/>
      <c r="D58" s="20"/>
      <c r="E58" s="20"/>
      <c r="F58" s="20"/>
      <c r="G58" s="20"/>
      <c r="H58" s="20"/>
      <c r="I58" s="20"/>
      <c r="J58" s="20"/>
    </row>
    <row r="59" spans="1:10" s="22" customFormat="1" ht="9" customHeight="1">
      <c r="A59" s="18"/>
      <c r="B59" s="19"/>
      <c r="C59" s="20"/>
      <c r="D59" s="20"/>
      <c r="E59" s="20"/>
      <c r="F59" s="20"/>
      <c r="G59" s="20"/>
      <c r="H59" s="20"/>
      <c r="I59" s="20"/>
      <c r="J59" s="20"/>
    </row>
    <row r="60" spans="1:10" s="22" customFormat="1" ht="9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</row>
    <row r="61" spans="1:10" s="22" customFormat="1" ht="9" customHeight="1">
      <c r="A61" s="18"/>
      <c r="B61" s="19"/>
      <c r="C61" s="20"/>
      <c r="D61" s="20"/>
      <c r="E61" s="20"/>
      <c r="F61" s="20"/>
      <c r="G61" s="20"/>
      <c r="H61" s="20"/>
      <c r="I61" s="20"/>
      <c r="J61" s="20"/>
    </row>
    <row r="62" spans="1:10" s="22" customFormat="1" ht="9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</row>
    <row r="63" spans="1:10" s="22" customFormat="1" ht="9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</row>
    <row r="64" spans="1:10" s="22" customFormat="1" ht="9" customHeight="1">
      <c r="A64" s="18">
        <f aca="true" t="shared" si="1" ref="A64:A103">IF(B249&lt;&gt;"",B249,IF(C249&lt;&gt;"",C249,""))</f>
      </c>
      <c r="B64" s="19"/>
      <c r="C64" s="20"/>
      <c r="D64" s="20"/>
      <c r="E64" s="20"/>
      <c r="F64" s="20"/>
      <c r="G64" s="20"/>
      <c r="H64" s="20"/>
      <c r="I64" s="20"/>
      <c r="J64" s="20"/>
    </row>
    <row r="65" spans="1:10" s="22" customFormat="1" ht="9" customHeight="1">
      <c r="A65" s="18">
        <f t="shared" si="1"/>
      </c>
      <c r="B65" s="19"/>
      <c r="C65" s="20"/>
      <c r="D65" s="20"/>
      <c r="E65" s="20"/>
      <c r="F65" s="20"/>
      <c r="G65" s="20"/>
      <c r="H65" s="20"/>
      <c r="I65" s="20"/>
      <c r="J65" s="20"/>
    </row>
    <row r="66" spans="1:10" s="22" customFormat="1" ht="9" customHeight="1">
      <c r="A66" s="18">
        <f t="shared" si="1"/>
      </c>
      <c r="B66" s="19"/>
      <c r="C66" s="20"/>
      <c r="D66" s="20"/>
      <c r="E66" s="20"/>
      <c r="F66" s="20"/>
      <c r="G66" s="20"/>
      <c r="H66" s="20"/>
      <c r="I66" s="20"/>
      <c r="J66" s="20"/>
    </row>
    <row r="67" spans="1:10" s="22" customFormat="1" ht="9" customHeight="1">
      <c r="A67" s="18">
        <f t="shared" si="1"/>
      </c>
      <c r="B67" s="19"/>
      <c r="C67" s="20"/>
      <c r="D67" s="20"/>
      <c r="E67" s="20"/>
      <c r="F67" s="20"/>
      <c r="G67" s="20"/>
      <c r="H67" s="20"/>
      <c r="I67" s="20"/>
      <c r="J67" s="20"/>
    </row>
    <row r="68" spans="1:10" s="22" customFormat="1" ht="9" customHeight="1">
      <c r="A68" s="18">
        <f t="shared" si="1"/>
      </c>
      <c r="B68" s="19"/>
      <c r="C68" s="20"/>
      <c r="D68" s="20"/>
      <c r="E68" s="20"/>
      <c r="F68" s="20"/>
      <c r="G68" s="20"/>
      <c r="H68" s="20"/>
      <c r="I68" s="20"/>
      <c r="J68" s="20"/>
    </row>
    <row r="69" spans="1:10" s="22" customFormat="1" ht="9" customHeight="1">
      <c r="A69" s="18">
        <f t="shared" si="1"/>
      </c>
      <c r="B69" s="19"/>
      <c r="C69" s="20"/>
      <c r="D69" s="20"/>
      <c r="E69" s="20"/>
      <c r="F69" s="20"/>
      <c r="G69" s="20"/>
      <c r="H69" s="20"/>
      <c r="I69" s="20"/>
      <c r="J69" s="20"/>
    </row>
    <row r="70" spans="1:10" s="22" customFormat="1" ht="9" customHeight="1">
      <c r="A70" s="18">
        <f t="shared" si="1"/>
      </c>
      <c r="B70" s="19"/>
      <c r="C70" s="20"/>
      <c r="D70" s="20"/>
      <c r="E70" s="20"/>
      <c r="F70" s="20"/>
      <c r="G70" s="20"/>
      <c r="H70" s="20"/>
      <c r="I70" s="20"/>
      <c r="J70" s="20"/>
    </row>
    <row r="71" spans="1:10" s="22" customFormat="1" ht="9" customHeight="1">
      <c r="A71" s="18">
        <f t="shared" si="1"/>
      </c>
      <c r="B71" s="19"/>
      <c r="C71" s="20"/>
      <c r="D71" s="20"/>
      <c r="E71" s="20"/>
      <c r="F71" s="20"/>
      <c r="G71" s="20"/>
      <c r="H71" s="20"/>
      <c r="I71" s="20"/>
      <c r="J71" s="20"/>
    </row>
    <row r="72" spans="1:10" s="22" customFormat="1" ht="9" customHeight="1">
      <c r="A72" s="18">
        <f t="shared" si="1"/>
      </c>
      <c r="B72" s="19"/>
      <c r="C72" s="20"/>
      <c r="D72" s="20"/>
      <c r="E72" s="20"/>
      <c r="F72" s="20"/>
      <c r="G72" s="20"/>
      <c r="H72" s="20"/>
      <c r="I72" s="20"/>
      <c r="J72" s="20"/>
    </row>
    <row r="73" spans="1:10" s="22" customFormat="1" ht="9" customHeight="1">
      <c r="A73" s="18">
        <f t="shared" si="1"/>
      </c>
      <c r="B73" s="19"/>
      <c r="C73" s="20"/>
      <c r="D73" s="20"/>
      <c r="E73" s="20"/>
      <c r="F73" s="20"/>
      <c r="G73" s="20"/>
      <c r="H73" s="20"/>
      <c r="I73" s="20"/>
      <c r="J73" s="20"/>
    </row>
    <row r="74" spans="1:10" s="22" customFormat="1" ht="9" customHeight="1">
      <c r="A74" s="18">
        <f t="shared" si="1"/>
      </c>
      <c r="B74" s="19"/>
      <c r="C74" s="20"/>
      <c r="D74" s="20"/>
      <c r="E74" s="20"/>
      <c r="F74" s="20"/>
      <c r="G74" s="20"/>
      <c r="H74" s="20"/>
      <c r="I74" s="20"/>
      <c r="J74" s="20"/>
    </row>
    <row r="75" spans="1:10" s="22" customFormat="1" ht="9" customHeight="1">
      <c r="A75" s="18">
        <f t="shared" si="1"/>
      </c>
      <c r="B75" s="19"/>
      <c r="C75" s="20"/>
      <c r="D75" s="20"/>
      <c r="E75" s="20"/>
      <c r="F75" s="20"/>
      <c r="G75" s="20"/>
      <c r="H75" s="20"/>
      <c r="I75" s="20"/>
      <c r="J75" s="20"/>
    </row>
    <row r="76" spans="1:10" s="22" customFormat="1" ht="9" customHeight="1">
      <c r="A76" s="18">
        <f t="shared" si="1"/>
      </c>
      <c r="B76" s="19"/>
      <c r="C76" s="20"/>
      <c r="D76" s="20"/>
      <c r="E76" s="20"/>
      <c r="F76" s="20"/>
      <c r="G76" s="20"/>
      <c r="H76" s="20"/>
      <c r="I76" s="20"/>
      <c r="J76" s="20"/>
    </row>
    <row r="77" spans="1:10" s="22" customFormat="1" ht="9" customHeight="1">
      <c r="A77" s="18">
        <f t="shared" si="1"/>
      </c>
      <c r="B77" s="19"/>
      <c r="C77" s="20"/>
      <c r="D77" s="20"/>
      <c r="E77" s="20"/>
      <c r="F77" s="20"/>
      <c r="G77" s="20"/>
      <c r="H77" s="20"/>
      <c r="I77" s="20"/>
      <c r="J77" s="20"/>
    </row>
    <row r="78" spans="1:10" s="22" customFormat="1" ht="9" customHeight="1">
      <c r="A78" s="18">
        <f t="shared" si="1"/>
      </c>
      <c r="B78" s="19"/>
      <c r="C78" s="20"/>
      <c r="D78" s="20"/>
      <c r="E78" s="20"/>
      <c r="F78" s="20"/>
      <c r="G78" s="20"/>
      <c r="H78" s="20"/>
      <c r="I78" s="20"/>
      <c r="J78" s="20"/>
    </row>
    <row r="79" spans="1:10" s="22" customFormat="1" ht="9" customHeight="1">
      <c r="A79" s="18">
        <f t="shared" si="1"/>
      </c>
      <c r="B79" s="19"/>
      <c r="C79" s="20"/>
      <c r="D79" s="20"/>
      <c r="E79" s="20"/>
      <c r="F79" s="20"/>
      <c r="G79" s="20"/>
      <c r="H79" s="20"/>
      <c r="I79" s="20"/>
      <c r="J79" s="20"/>
    </row>
    <row r="80" spans="1:10" s="22" customFormat="1" ht="9" customHeight="1">
      <c r="A80" s="18">
        <f t="shared" si="1"/>
      </c>
      <c r="B80" s="19"/>
      <c r="C80" s="20"/>
      <c r="D80" s="20"/>
      <c r="E80" s="20"/>
      <c r="F80" s="20"/>
      <c r="G80" s="20"/>
      <c r="H80" s="20"/>
      <c r="I80" s="20"/>
      <c r="J80" s="20"/>
    </row>
    <row r="81" spans="1:10" s="22" customFormat="1" ht="9" customHeight="1">
      <c r="A81" s="18">
        <f t="shared" si="1"/>
      </c>
      <c r="B81" s="19"/>
      <c r="C81" s="20"/>
      <c r="D81" s="20"/>
      <c r="E81" s="20"/>
      <c r="F81" s="20"/>
      <c r="G81" s="20"/>
      <c r="H81" s="20"/>
      <c r="I81" s="20"/>
      <c r="J81" s="20"/>
    </row>
    <row r="82" spans="1:10" s="22" customFormat="1" ht="9" customHeight="1">
      <c r="A82" s="18">
        <f t="shared" si="1"/>
      </c>
      <c r="B82" s="19"/>
      <c r="C82" s="20"/>
      <c r="D82" s="20"/>
      <c r="E82" s="20"/>
      <c r="F82" s="20"/>
      <c r="G82" s="20"/>
      <c r="H82" s="20"/>
      <c r="I82" s="20"/>
      <c r="J82" s="20"/>
    </row>
    <row r="83" spans="1:10" s="22" customFormat="1" ht="9" customHeight="1">
      <c r="A83" s="18">
        <f t="shared" si="1"/>
      </c>
      <c r="B83" s="19"/>
      <c r="C83" s="20"/>
      <c r="D83" s="20"/>
      <c r="E83" s="20"/>
      <c r="F83" s="20"/>
      <c r="G83" s="20"/>
      <c r="H83" s="20"/>
      <c r="I83" s="20"/>
      <c r="J83" s="20"/>
    </row>
    <row r="84" spans="1:10" s="22" customFormat="1" ht="9" customHeight="1">
      <c r="A84" s="18">
        <f t="shared" si="1"/>
      </c>
      <c r="B84" s="19"/>
      <c r="C84" s="20"/>
      <c r="D84" s="20"/>
      <c r="E84" s="20"/>
      <c r="F84" s="20"/>
      <c r="G84" s="20"/>
      <c r="H84" s="20"/>
      <c r="I84" s="20"/>
      <c r="J84" s="20"/>
    </row>
    <row r="85" spans="1:10" s="22" customFormat="1" ht="9" customHeight="1">
      <c r="A85" s="18">
        <f t="shared" si="1"/>
      </c>
      <c r="B85" s="19"/>
      <c r="C85" s="20"/>
      <c r="D85" s="20"/>
      <c r="E85" s="20"/>
      <c r="F85" s="20"/>
      <c r="G85" s="20"/>
      <c r="H85" s="20"/>
      <c r="I85" s="20"/>
      <c r="J85" s="20"/>
    </row>
    <row r="86" spans="1:10" s="22" customFormat="1" ht="9" customHeight="1">
      <c r="A86" s="18">
        <f t="shared" si="1"/>
      </c>
      <c r="B86" s="19"/>
      <c r="C86" s="20"/>
      <c r="D86" s="20"/>
      <c r="E86" s="20"/>
      <c r="F86" s="20"/>
      <c r="G86" s="20"/>
      <c r="H86" s="20"/>
      <c r="I86" s="20"/>
      <c r="J86" s="20"/>
    </row>
    <row r="87" spans="1:10" s="20" customFormat="1" ht="9" customHeight="1">
      <c r="A87" s="18">
        <f t="shared" si="1"/>
      </c>
      <c r="B87" s="21"/>
      <c r="C87" s="22"/>
      <c r="D87" s="21"/>
      <c r="E87" s="22"/>
      <c r="F87" s="21"/>
      <c r="G87" s="22"/>
      <c r="H87" s="21"/>
      <c r="I87" s="22"/>
      <c r="J87" s="22"/>
    </row>
    <row r="88" spans="1:10" s="22" customFormat="1" ht="9" customHeight="1">
      <c r="A88" s="18">
        <f t="shared" si="1"/>
      </c>
      <c r="B88" s="19"/>
      <c r="C88" s="20"/>
      <c r="D88" s="20"/>
      <c r="E88" s="20"/>
      <c r="F88" s="20"/>
      <c r="G88" s="20"/>
      <c r="H88" s="20"/>
      <c r="I88" s="20"/>
      <c r="J88" s="20"/>
    </row>
    <row r="89" spans="1:10" s="20" customFormat="1" ht="9" customHeight="1">
      <c r="A89" s="18">
        <f t="shared" si="1"/>
      </c>
      <c r="B89" s="21"/>
      <c r="C89" s="22"/>
      <c r="D89" s="21"/>
      <c r="E89" s="22"/>
      <c r="F89" s="21"/>
      <c r="G89" s="22"/>
      <c r="H89" s="21"/>
      <c r="I89" s="22"/>
      <c r="J89" s="22"/>
    </row>
    <row r="90" spans="1:10" s="22" customFormat="1" ht="9" customHeight="1">
      <c r="A90" s="18">
        <f t="shared" si="1"/>
      </c>
      <c r="B90" s="19"/>
      <c r="C90" s="20"/>
      <c r="D90" s="20"/>
      <c r="E90" s="20"/>
      <c r="F90" s="20"/>
      <c r="G90" s="20"/>
      <c r="H90" s="20"/>
      <c r="I90" s="20"/>
      <c r="J90" s="20"/>
    </row>
    <row r="91" spans="1:10" s="20" customFormat="1" ht="9" customHeight="1">
      <c r="A91" s="18">
        <f t="shared" si="1"/>
      </c>
      <c r="B91" s="21"/>
      <c r="C91" s="22"/>
      <c r="D91" s="21"/>
      <c r="E91" s="22"/>
      <c r="F91" s="21"/>
      <c r="G91" s="22"/>
      <c r="H91" s="21"/>
      <c r="I91" s="22"/>
      <c r="J91" s="22"/>
    </row>
    <row r="92" spans="1:10" s="22" customFormat="1" ht="9" customHeight="1">
      <c r="A92" s="18">
        <f t="shared" si="1"/>
      </c>
      <c r="B92" s="19"/>
      <c r="C92" s="20"/>
      <c r="D92" s="20"/>
      <c r="E92" s="20"/>
      <c r="F92" s="20"/>
      <c r="G92" s="20"/>
      <c r="H92" s="20"/>
      <c r="I92" s="20"/>
      <c r="J92" s="20"/>
    </row>
    <row r="93" spans="1:10" s="20" customFormat="1" ht="9" customHeight="1">
      <c r="A93" s="18">
        <f t="shared" si="1"/>
      </c>
      <c r="B93" s="21"/>
      <c r="C93" s="22"/>
      <c r="D93" s="21"/>
      <c r="E93" s="22"/>
      <c r="F93" s="21"/>
      <c r="G93" s="22"/>
      <c r="H93" s="21"/>
      <c r="I93" s="22"/>
      <c r="J93" s="22"/>
    </row>
    <row r="94" spans="1:10" s="22" customFormat="1" ht="9" customHeight="1">
      <c r="A94" s="18">
        <f t="shared" si="1"/>
      </c>
      <c r="B94" s="19"/>
      <c r="C94" s="20"/>
      <c r="D94" s="20"/>
      <c r="E94" s="20"/>
      <c r="F94" s="20"/>
      <c r="G94" s="20"/>
      <c r="H94" s="20"/>
      <c r="I94" s="20"/>
      <c r="J94" s="20"/>
    </row>
    <row r="95" spans="1:10" s="20" customFormat="1" ht="9" customHeight="1">
      <c r="A95" s="18">
        <f t="shared" si="1"/>
      </c>
      <c r="B95" s="21"/>
      <c r="C95" s="22"/>
      <c r="D95" s="21"/>
      <c r="E95" s="22"/>
      <c r="F95" s="21"/>
      <c r="G95" s="22"/>
      <c r="H95" s="21"/>
      <c r="I95" s="22"/>
      <c r="J95" s="22"/>
    </row>
    <row r="96" spans="1:10" s="22" customFormat="1" ht="9" customHeight="1">
      <c r="A96" s="18">
        <f t="shared" si="1"/>
      </c>
      <c r="B96" s="19"/>
      <c r="C96" s="20"/>
      <c r="D96" s="20"/>
      <c r="E96" s="20"/>
      <c r="F96" s="20"/>
      <c r="G96" s="20"/>
      <c r="H96" s="20"/>
      <c r="I96" s="20"/>
      <c r="J96" s="20"/>
    </row>
    <row r="97" spans="1:9" s="20" customFormat="1" ht="9" customHeight="1">
      <c r="A97" s="18">
        <f t="shared" si="1"/>
      </c>
      <c r="B97" s="21"/>
      <c r="C97" s="22"/>
      <c r="D97" s="21"/>
      <c r="E97" s="22"/>
      <c r="F97" s="21"/>
      <c r="G97" s="22"/>
      <c r="H97" s="21"/>
      <c r="I97" s="22"/>
    </row>
    <row r="98" spans="1:2" s="20" customFormat="1" ht="9" customHeight="1">
      <c r="A98" s="18">
        <f t="shared" si="1"/>
      </c>
      <c r="B98" s="19"/>
    </row>
    <row r="99" spans="1:9" s="20" customFormat="1" ht="9" customHeight="1">
      <c r="A99" s="18">
        <f t="shared" si="1"/>
      </c>
      <c r="B99" s="21"/>
      <c r="C99" s="22"/>
      <c r="D99" s="21"/>
      <c r="E99" s="22"/>
      <c r="F99" s="21"/>
      <c r="G99" s="22"/>
      <c r="H99" s="21"/>
      <c r="I99" s="22"/>
    </row>
    <row r="100" spans="1:2" s="20" customFormat="1" ht="9" customHeight="1">
      <c r="A100" s="18">
        <f t="shared" si="1"/>
      </c>
      <c r="B100" s="19"/>
    </row>
    <row r="101" spans="1:9" s="20" customFormat="1" ht="9" customHeight="1">
      <c r="A101" s="18">
        <f t="shared" si="1"/>
      </c>
      <c r="B101" s="21"/>
      <c r="C101" s="22"/>
      <c r="D101" s="21"/>
      <c r="E101" s="22"/>
      <c r="F101" s="21"/>
      <c r="G101" s="22"/>
      <c r="H101" s="21"/>
      <c r="I101" s="22"/>
    </row>
    <row r="102" spans="1:2" s="20" customFormat="1" ht="9" customHeight="1">
      <c r="A102" s="18">
        <f t="shared" si="1"/>
      </c>
      <c r="B102" s="19"/>
    </row>
    <row r="103" spans="1:9" s="20" customFormat="1" ht="9" customHeight="1">
      <c r="A103" s="18">
        <f t="shared" si="1"/>
      </c>
      <c r="B103" s="21"/>
      <c r="C103" s="22"/>
      <c r="D103" s="21"/>
      <c r="E103" s="22"/>
      <c r="F103" s="21"/>
      <c r="G103" s="22"/>
      <c r="H103" s="21"/>
      <c r="I103" s="22"/>
    </row>
    <row r="104" spans="1:2" s="20" customFormat="1" ht="9" customHeight="1">
      <c r="A104" s="18">
        <f>IF(B289&lt;&gt;"",B289,C289)</f>
        <v>0</v>
      </c>
      <c r="B104" s="19"/>
    </row>
    <row r="105" spans="2:9" s="20" customFormat="1" ht="9" customHeight="1">
      <c r="B105" s="21"/>
      <c r="C105" s="22"/>
      <c r="D105" s="21"/>
      <c r="E105" s="22"/>
      <c r="F105" s="21"/>
      <c r="G105" s="22"/>
      <c r="H105" s="21"/>
      <c r="I105" s="22"/>
    </row>
    <row r="106" s="20" customFormat="1" ht="9" customHeight="1">
      <c r="B106" s="19"/>
    </row>
    <row r="107" spans="2:9" s="20" customFormat="1" ht="9" customHeight="1">
      <c r="B107" s="21"/>
      <c r="C107" s="22"/>
      <c r="D107" s="21"/>
      <c r="E107" s="22"/>
      <c r="F107" s="21"/>
      <c r="G107" s="22"/>
      <c r="H107" s="21"/>
      <c r="I107" s="22"/>
    </row>
    <row r="108" s="20" customFormat="1" ht="9" customHeight="1">
      <c r="B108" s="19"/>
    </row>
    <row r="109" spans="2:9" s="20" customFormat="1" ht="9" customHeight="1">
      <c r="B109" s="21"/>
      <c r="C109" s="22"/>
      <c r="D109" s="21"/>
      <c r="E109" s="22"/>
      <c r="F109" s="21"/>
      <c r="G109" s="22"/>
      <c r="H109" s="21"/>
      <c r="I109" s="22"/>
    </row>
    <row r="110" s="20" customFormat="1" ht="9" customHeight="1">
      <c r="B110" s="19"/>
    </row>
    <row r="111" spans="2:9" s="20" customFormat="1" ht="9" customHeight="1">
      <c r="B111" s="21"/>
      <c r="C111" s="22"/>
      <c r="D111" s="21"/>
      <c r="E111" s="22"/>
      <c r="F111" s="21"/>
      <c r="G111" s="22"/>
      <c r="H111" s="21"/>
      <c r="I111" s="22"/>
    </row>
    <row r="112" s="20" customFormat="1" ht="9" customHeight="1">
      <c r="B112" s="19"/>
    </row>
    <row r="113" spans="2:9" s="20" customFormat="1" ht="9" customHeight="1">
      <c r="B113" s="21"/>
      <c r="C113" s="22"/>
      <c r="D113" s="21"/>
      <c r="E113" s="22"/>
      <c r="F113" s="21"/>
      <c r="G113" s="22"/>
      <c r="H113" s="21"/>
      <c r="I113" s="22"/>
    </row>
    <row r="114" s="20" customFormat="1" ht="9" customHeight="1">
      <c r="B114" s="19"/>
    </row>
    <row r="115" spans="2:9" s="20" customFormat="1" ht="9" customHeight="1">
      <c r="B115" s="21"/>
      <c r="C115" s="22"/>
      <c r="D115" s="21"/>
      <c r="E115" s="22"/>
      <c r="F115" s="21"/>
      <c r="G115" s="22"/>
      <c r="H115" s="21"/>
      <c r="I115" s="22"/>
    </row>
    <row r="116" s="20" customFormat="1" ht="9" customHeight="1">
      <c r="B116" s="19"/>
    </row>
    <row r="117" spans="2:9" s="20" customFormat="1" ht="9" customHeight="1">
      <c r="B117" s="21"/>
      <c r="C117" s="22"/>
      <c r="D117" s="21"/>
      <c r="E117" s="22"/>
      <c r="F117" s="21"/>
      <c r="G117" s="22"/>
      <c r="H117" s="21"/>
      <c r="I117" s="22"/>
    </row>
    <row r="118" s="20" customFormat="1" ht="9" customHeight="1">
      <c r="B118" s="19"/>
    </row>
    <row r="119" spans="2:9" s="20" customFormat="1" ht="9" customHeight="1">
      <c r="B119" s="21"/>
      <c r="C119" s="22"/>
      <c r="D119" s="21"/>
      <c r="E119" s="22"/>
      <c r="F119" s="21"/>
      <c r="G119" s="22"/>
      <c r="H119" s="21"/>
      <c r="I119" s="22"/>
    </row>
    <row r="120" s="20" customFormat="1" ht="9" customHeight="1">
      <c r="B120" s="19"/>
    </row>
    <row r="121" spans="2:9" s="20" customFormat="1" ht="9" customHeight="1">
      <c r="B121" s="21"/>
      <c r="C121" s="22"/>
      <c r="D121" s="21"/>
      <c r="E121" s="22"/>
      <c r="F121" s="21"/>
      <c r="G121" s="22"/>
      <c r="H121" s="21"/>
      <c r="I121" s="22"/>
    </row>
    <row r="122" s="20" customFormat="1" ht="9" customHeight="1">
      <c r="B122" s="19"/>
    </row>
    <row r="123" spans="2:9" s="20" customFormat="1" ht="9" customHeight="1">
      <c r="B123" s="21"/>
      <c r="C123" s="22"/>
      <c r="D123" s="21"/>
      <c r="E123" s="22"/>
      <c r="F123" s="21"/>
      <c r="G123" s="22"/>
      <c r="H123" s="21"/>
      <c r="I123" s="22"/>
    </row>
    <row r="124" s="20" customFormat="1" ht="9" customHeight="1">
      <c r="B124" s="19"/>
    </row>
    <row r="125" spans="2:9" s="20" customFormat="1" ht="9" customHeight="1">
      <c r="B125" s="21"/>
      <c r="C125" s="22"/>
      <c r="D125" s="21"/>
      <c r="E125" s="22"/>
      <c r="F125" s="21"/>
      <c r="G125" s="22"/>
      <c r="H125" s="21"/>
      <c r="I125" s="22"/>
    </row>
    <row r="126" s="20" customFormat="1" ht="9" customHeight="1"/>
    <row r="127" spans="2:11" s="20" customFormat="1" ht="9" customHeight="1">
      <c r="B127" s="18"/>
      <c r="C127" s="18">
        <f>'語彙表'!B4</f>
        <v>0</v>
      </c>
      <c r="D127" s="18">
        <f aca="true" t="shared" si="2" ref="D127:D152">CODE(C127)</f>
        <v>48</v>
      </c>
      <c r="E127" s="18" t="str">
        <f aca="true" t="shared" si="3" ref="E127:E152">IF(D127&gt;9600,"漢字",IF(D127&gt;9350,"カタカナ","ひらがな"))</f>
        <v>ひらがな</v>
      </c>
      <c r="F127" s="18">
        <f>IF(E127="漢字",COUNTIF($E$127:E127,"漢字"),"")</f>
      </c>
      <c r="G127" s="18">
        <f aca="true" t="shared" si="4" ref="G127:G151">C127</f>
        <v>0</v>
      </c>
      <c r="H127" s="18">
        <v>1</v>
      </c>
      <c r="I127" s="18" t="e">
        <f aca="true" t="shared" si="5" ref="I127:I152">VLOOKUP(H127,$F$127:$G$151,2,FALSE)</f>
        <v>#N/A</v>
      </c>
      <c r="J127" s="18">
        <f aca="true" t="shared" si="6" ref="J127:J152">IF(ISERROR(I127),"",I127)</f>
      </c>
      <c r="K127" s="18">
        <f>IF(J127="","",VLOOKUP(J127,'語彙表'!B4:C28,2,FALSE))</f>
      </c>
    </row>
    <row r="128" spans="3:11" ht="9" customHeight="1">
      <c r="C128" s="18">
        <f>'語彙表'!B5</f>
        <v>0</v>
      </c>
      <c r="D128" s="18">
        <f t="shared" si="2"/>
        <v>48</v>
      </c>
      <c r="E128" s="18" t="str">
        <f t="shared" si="3"/>
        <v>ひらがな</v>
      </c>
      <c r="F128" s="18">
        <f>IF(E128="漢字",COUNTIF($E$127:E128,"漢字"),"")</f>
      </c>
      <c r="G128" s="18">
        <f t="shared" si="4"/>
        <v>0</v>
      </c>
      <c r="H128" s="18">
        <v>2</v>
      </c>
      <c r="I128" s="18" t="e">
        <f t="shared" si="5"/>
        <v>#N/A</v>
      </c>
      <c r="J128" s="18">
        <f t="shared" si="6"/>
      </c>
      <c r="K128" s="18">
        <f>IF(J128="","",VLOOKUP(J128,'語彙表'!B5:C29,2,FALSE))</f>
      </c>
    </row>
    <row r="129" spans="3:11" ht="9" customHeight="1">
      <c r="C129" s="18">
        <f>'語彙表'!B6</f>
        <v>0</v>
      </c>
      <c r="D129" s="18">
        <f t="shared" si="2"/>
        <v>48</v>
      </c>
      <c r="E129" s="18" t="str">
        <f t="shared" si="3"/>
        <v>ひらがな</v>
      </c>
      <c r="F129" s="18">
        <f>IF(E129="漢字",COUNTIF($E$127:E129,"漢字"),"")</f>
      </c>
      <c r="G129" s="18">
        <f t="shared" si="4"/>
        <v>0</v>
      </c>
      <c r="H129" s="18">
        <v>3</v>
      </c>
      <c r="I129" s="18" t="e">
        <f t="shared" si="5"/>
        <v>#N/A</v>
      </c>
      <c r="J129" s="18">
        <f t="shared" si="6"/>
      </c>
      <c r="K129" s="18">
        <f>IF(J129="","",VLOOKUP(J129,'語彙表'!B6:C30,2,FALSE))</f>
      </c>
    </row>
    <row r="130" spans="3:11" ht="9" customHeight="1">
      <c r="C130" s="18">
        <f>'語彙表'!B7</f>
        <v>0</v>
      </c>
      <c r="D130" s="18">
        <f t="shared" si="2"/>
        <v>48</v>
      </c>
      <c r="E130" s="18" t="str">
        <f t="shared" si="3"/>
        <v>ひらがな</v>
      </c>
      <c r="F130" s="18">
        <f>IF(E130="漢字",COUNTIF($E$127:E130,"漢字"),"")</f>
      </c>
      <c r="G130" s="18">
        <f t="shared" si="4"/>
        <v>0</v>
      </c>
      <c r="H130" s="18">
        <v>4</v>
      </c>
      <c r="I130" s="18" t="e">
        <f t="shared" si="5"/>
        <v>#N/A</v>
      </c>
      <c r="J130" s="18">
        <f t="shared" si="6"/>
      </c>
      <c r="K130" s="18">
        <f>IF(J130="","",VLOOKUP(J130,'語彙表'!B7:C31,2,FALSE))</f>
      </c>
    </row>
    <row r="131" spans="3:11" ht="9" customHeight="1">
      <c r="C131" s="18">
        <f>'語彙表'!B8</f>
        <v>0</v>
      </c>
      <c r="D131" s="18">
        <f t="shared" si="2"/>
        <v>48</v>
      </c>
      <c r="E131" s="18" t="str">
        <f t="shared" si="3"/>
        <v>ひらがな</v>
      </c>
      <c r="F131" s="18">
        <f>IF(E131="漢字",COUNTIF($E$127:E131,"漢字"),"")</f>
      </c>
      <c r="G131" s="18">
        <f t="shared" si="4"/>
        <v>0</v>
      </c>
      <c r="H131" s="18">
        <v>5</v>
      </c>
      <c r="I131" s="18" t="e">
        <f t="shared" si="5"/>
        <v>#N/A</v>
      </c>
      <c r="J131" s="18">
        <f t="shared" si="6"/>
      </c>
      <c r="K131" s="18">
        <f>IF(J131="","",VLOOKUP(J131,'語彙表'!B8:C32,2,FALSE))</f>
      </c>
    </row>
    <row r="132" spans="3:11" ht="9" customHeight="1">
      <c r="C132" s="18">
        <f>'語彙表'!B9</f>
        <v>0</v>
      </c>
      <c r="D132" s="18">
        <f t="shared" si="2"/>
        <v>48</v>
      </c>
      <c r="E132" s="18" t="str">
        <f t="shared" si="3"/>
        <v>ひらがな</v>
      </c>
      <c r="F132" s="18">
        <f>IF(E132="漢字",COUNTIF($E$127:E132,"漢字"),"")</f>
      </c>
      <c r="G132" s="18">
        <f t="shared" si="4"/>
        <v>0</v>
      </c>
      <c r="H132" s="18">
        <v>6</v>
      </c>
      <c r="I132" s="18" t="e">
        <f t="shared" si="5"/>
        <v>#N/A</v>
      </c>
      <c r="J132" s="18">
        <f t="shared" si="6"/>
      </c>
      <c r="K132" s="18">
        <f>IF(J132="","",VLOOKUP(J132,'語彙表'!B9:C33,2,FALSE))</f>
      </c>
    </row>
    <row r="133" spans="3:11" ht="9" customHeight="1">
      <c r="C133" s="18">
        <f>'語彙表'!B10</f>
        <v>0</v>
      </c>
      <c r="D133" s="18">
        <f t="shared" si="2"/>
        <v>48</v>
      </c>
      <c r="E133" s="18" t="str">
        <f t="shared" si="3"/>
        <v>ひらがな</v>
      </c>
      <c r="F133" s="18">
        <f>IF(E133="漢字",COUNTIF($E$127:E133,"漢字"),"")</f>
      </c>
      <c r="G133" s="18">
        <f t="shared" si="4"/>
        <v>0</v>
      </c>
      <c r="H133" s="18">
        <v>7</v>
      </c>
      <c r="I133" s="18" t="e">
        <f t="shared" si="5"/>
        <v>#N/A</v>
      </c>
      <c r="J133" s="18">
        <f t="shared" si="6"/>
      </c>
      <c r="K133" s="18">
        <f>IF(J133="","",VLOOKUP(J133,'語彙表'!B10:C34,2,FALSE))</f>
      </c>
    </row>
    <row r="134" spans="3:11" ht="9" customHeight="1">
      <c r="C134" s="18">
        <f>'語彙表'!B11</f>
        <v>0</v>
      </c>
      <c r="D134" s="18">
        <f t="shared" si="2"/>
        <v>48</v>
      </c>
      <c r="E134" s="18" t="str">
        <f t="shared" si="3"/>
        <v>ひらがな</v>
      </c>
      <c r="F134" s="18">
        <f>IF(E134="漢字",COUNTIF($E$127:E134,"漢字"),"")</f>
      </c>
      <c r="G134" s="18">
        <f t="shared" si="4"/>
        <v>0</v>
      </c>
      <c r="H134" s="18">
        <v>8</v>
      </c>
      <c r="I134" s="18" t="e">
        <f t="shared" si="5"/>
        <v>#N/A</v>
      </c>
      <c r="J134" s="18">
        <f t="shared" si="6"/>
      </c>
      <c r="K134" s="18">
        <f>IF(J134="","",VLOOKUP(J134,'語彙表'!B11:C35,2,FALSE))</f>
      </c>
    </row>
    <row r="135" spans="3:11" ht="9" customHeight="1">
      <c r="C135" s="18">
        <f>'語彙表'!B12</f>
        <v>0</v>
      </c>
      <c r="D135" s="18">
        <f t="shared" si="2"/>
        <v>48</v>
      </c>
      <c r="E135" s="18" t="str">
        <f t="shared" si="3"/>
        <v>ひらがな</v>
      </c>
      <c r="F135" s="18">
        <f>IF(E135="漢字",COUNTIF($E$127:E135,"漢字"),"")</f>
      </c>
      <c r="G135" s="18">
        <f t="shared" si="4"/>
        <v>0</v>
      </c>
      <c r="H135" s="18">
        <v>9</v>
      </c>
      <c r="I135" s="18" t="e">
        <f t="shared" si="5"/>
        <v>#N/A</v>
      </c>
      <c r="J135" s="18">
        <f t="shared" si="6"/>
      </c>
      <c r="K135" s="18">
        <f>IF(J135="","",VLOOKUP(J135,'語彙表'!B12:C36,2,FALSE))</f>
      </c>
    </row>
    <row r="136" spans="3:11" ht="9" customHeight="1">
      <c r="C136" s="18">
        <f>'語彙表'!B13</f>
        <v>0</v>
      </c>
      <c r="D136" s="18">
        <f t="shared" si="2"/>
        <v>48</v>
      </c>
      <c r="E136" s="18" t="str">
        <f t="shared" si="3"/>
        <v>ひらがな</v>
      </c>
      <c r="F136" s="18">
        <f>IF(E136="漢字",COUNTIF($E$127:E136,"漢字"),"")</f>
      </c>
      <c r="G136" s="18">
        <f t="shared" si="4"/>
        <v>0</v>
      </c>
      <c r="H136" s="18">
        <v>10</v>
      </c>
      <c r="I136" s="18" t="e">
        <f t="shared" si="5"/>
        <v>#N/A</v>
      </c>
      <c r="J136" s="18">
        <f t="shared" si="6"/>
      </c>
      <c r="K136" s="18">
        <f>IF(J136="","",VLOOKUP(J136,'語彙表'!B13:C37,2,FALSE))</f>
      </c>
    </row>
    <row r="137" spans="3:11" ht="9" customHeight="1">
      <c r="C137" s="18">
        <f>'語彙表'!B14</f>
        <v>0</v>
      </c>
      <c r="D137" s="18">
        <f t="shared" si="2"/>
        <v>48</v>
      </c>
      <c r="E137" s="18" t="str">
        <f t="shared" si="3"/>
        <v>ひらがな</v>
      </c>
      <c r="F137" s="18">
        <f>IF(E137="漢字",COUNTIF($E$127:E137,"漢字"),"")</f>
      </c>
      <c r="G137" s="18">
        <f t="shared" si="4"/>
        <v>0</v>
      </c>
      <c r="H137" s="18">
        <v>11</v>
      </c>
      <c r="I137" s="18" t="e">
        <f t="shared" si="5"/>
        <v>#N/A</v>
      </c>
      <c r="J137" s="18">
        <f t="shared" si="6"/>
      </c>
      <c r="K137" s="18">
        <f>IF(J137="","",VLOOKUP(J137,'語彙表'!B14:C38,2,FALSE))</f>
      </c>
    </row>
    <row r="138" spans="3:11" ht="9" customHeight="1">
      <c r="C138" s="18">
        <f>'語彙表'!B15</f>
        <v>0</v>
      </c>
      <c r="D138" s="18">
        <f t="shared" si="2"/>
        <v>48</v>
      </c>
      <c r="E138" s="18" t="str">
        <f t="shared" si="3"/>
        <v>ひらがな</v>
      </c>
      <c r="F138" s="18">
        <f>IF(E138="漢字",COUNTIF($E$127:E138,"漢字"),"")</f>
      </c>
      <c r="G138" s="18">
        <f t="shared" si="4"/>
        <v>0</v>
      </c>
      <c r="H138" s="18">
        <v>12</v>
      </c>
      <c r="I138" s="18" t="e">
        <f t="shared" si="5"/>
        <v>#N/A</v>
      </c>
      <c r="J138" s="18">
        <f t="shared" si="6"/>
      </c>
      <c r="K138" s="18">
        <f>IF(J138="","",VLOOKUP(J138,'語彙表'!B15:C39,2,FALSE))</f>
      </c>
    </row>
    <row r="139" spans="3:11" ht="9" customHeight="1">
      <c r="C139" s="18">
        <f>'語彙表'!B16</f>
        <v>0</v>
      </c>
      <c r="D139" s="18">
        <f t="shared" si="2"/>
        <v>48</v>
      </c>
      <c r="E139" s="18" t="str">
        <f t="shared" si="3"/>
        <v>ひらがな</v>
      </c>
      <c r="F139" s="18">
        <f>IF(E139="漢字",COUNTIF($E$127:E139,"漢字"),"")</f>
      </c>
      <c r="G139" s="18">
        <f t="shared" si="4"/>
        <v>0</v>
      </c>
      <c r="H139" s="18">
        <v>13</v>
      </c>
      <c r="I139" s="18" t="e">
        <f t="shared" si="5"/>
        <v>#N/A</v>
      </c>
      <c r="J139" s="18">
        <f t="shared" si="6"/>
      </c>
      <c r="K139" s="18">
        <f>IF(J139="","",VLOOKUP(J139,'語彙表'!B16:C40,2,FALSE))</f>
      </c>
    </row>
    <row r="140" spans="3:11" ht="9" customHeight="1">
      <c r="C140" s="18">
        <f>'語彙表'!B17</f>
        <v>0</v>
      </c>
      <c r="D140" s="18">
        <f t="shared" si="2"/>
        <v>48</v>
      </c>
      <c r="E140" s="18" t="str">
        <f t="shared" si="3"/>
        <v>ひらがな</v>
      </c>
      <c r="F140" s="18">
        <f>IF(E140="漢字",COUNTIF($E$127:E140,"漢字"),"")</f>
      </c>
      <c r="G140" s="18">
        <f t="shared" si="4"/>
        <v>0</v>
      </c>
      <c r="H140" s="18">
        <v>14</v>
      </c>
      <c r="I140" s="18" t="e">
        <f t="shared" si="5"/>
        <v>#N/A</v>
      </c>
      <c r="J140" s="18">
        <f t="shared" si="6"/>
      </c>
      <c r="K140" s="18">
        <f>IF(J140="","",VLOOKUP(J140,'語彙表'!B17:C41,2,FALSE))</f>
      </c>
    </row>
    <row r="141" spans="3:11" ht="9" customHeight="1">
      <c r="C141" s="18">
        <f>'語彙表'!B18</f>
        <v>0</v>
      </c>
      <c r="D141" s="18">
        <f t="shared" si="2"/>
        <v>48</v>
      </c>
      <c r="E141" s="18" t="str">
        <f t="shared" si="3"/>
        <v>ひらがな</v>
      </c>
      <c r="F141" s="18">
        <f>IF(E141="漢字",COUNTIF($E$127:E141,"漢字"),"")</f>
      </c>
      <c r="G141" s="18">
        <f t="shared" si="4"/>
        <v>0</v>
      </c>
      <c r="H141" s="18">
        <v>15</v>
      </c>
      <c r="I141" s="18" t="e">
        <f t="shared" si="5"/>
        <v>#N/A</v>
      </c>
      <c r="J141" s="18">
        <f t="shared" si="6"/>
      </c>
      <c r="K141" s="18">
        <f>IF(J141="","",VLOOKUP(J141,'語彙表'!B18:C42,2,FALSE))</f>
      </c>
    </row>
    <row r="142" spans="3:11" ht="9" customHeight="1">
      <c r="C142" s="18">
        <f>'語彙表'!B19</f>
        <v>0</v>
      </c>
      <c r="D142" s="18">
        <f t="shared" si="2"/>
        <v>48</v>
      </c>
      <c r="E142" s="18" t="str">
        <f t="shared" si="3"/>
        <v>ひらがな</v>
      </c>
      <c r="F142" s="18">
        <f>IF(E142="漢字",COUNTIF($E$127:E142,"漢字"),"")</f>
      </c>
      <c r="G142" s="18">
        <f t="shared" si="4"/>
        <v>0</v>
      </c>
      <c r="H142" s="18">
        <v>16</v>
      </c>
      <c r="I142" s="18" t="e">
        <f t="shared" si="5"/>
        <v>#N/A</v>
      </c>
      <c r="J142" s="18">
        <f t="shared" si="6"/>
      </c>
      <c r="K142" s="18">
        <f>IF(J142="","",VLOOKUP(J142,'語彙表'!B19:C43,2,FALSE))</f>
      </c>
    </row>
    <row r="143" spans="3:11" ht="9" customHeight="1">
      <c r="C143" s="18">
        <f>'語彙表'!B20</f>
        <v>0</v>
      </c>
      <c r="D143" s="18">
        <f t="shared" si="2"/>
        <v>48</v>
      </c>
      <c r="E143" s="18" t="str">
        <f t="shared" si="3"/>
        <v>ひらがな</v>
      </c>
      <c r="F143" s="18">
        <f>IF(E143="漢字",COUNTIF($E$127:E143,"漢字"),"")</f>
      </c>
      <c r="G143" s="18">
        <f t="shared" si="4"/>
        <v>0</v>
      </c>
      <c r="H143" s="18">
        <v>17</v>
      </c>
      <c r="I143" s="18" t="e">
        <f t="shared" si="5"/>
        <v>#N/A</v>
      </c>
      <c r="J143" s="18">
        <f t="shared" si="6"/>
      </c>
      <c r="K143" s="18">
        <f>IF(J143="","",VLOOKUP(J143,'語彙表'!B20:C44,2,FALSE))</f>
      </c>
    </row>
    <row r="144" spans="3:11" ht="9" customHeight="1">
      <c r="C144" s="18">
        <f>'語彙表'!B21</f>
        <v>0</v>
      </c>
      <c r="D144" s="18">
        <f t="shared" si="2"/>
        <v>48</v>
      </c>
      <c r="E144" s="18" t="str">
        <f t="shared" si="3"/>
        <v>ひらがな</v>
      </c>
      <c r="F144" s="18">
        <f>IF(E144="漢字",COUNTIF($E$127:E144,"漢字"),"")</f>
      </c>
      <c r="G144" s="18">
        <f t="shared" si="4"/>
        <v>0</v>
      </c>
      <c r="H144" s="18">
        <v>18</v>
      </c>
      <c r="I144" s="18" t="e">
        <f t="shared" si="5"/>
        <v>#N/A</v>
      </c>
      <c r="J144" s="18">
        <f t="shared" si="6"/>
      </c>
      <c r="K144" s="18">
        <f>IF(J144="","",VLOOKUP(J144,'語彙表'!B21:C45,2,FALSE))</f>
      </c>
    </row>
    <row r="145" spans="3:11" ht="9" customHeight="1">
      <c r="C145" s="18">
        <f>'語彙表'!B22</f>
        <v>0</v>
      </c>
      <c r="D145" s="18">
        <f t="shared" si="2"/>
        <v>48</v>
      </c>
      <c r="E145" s="18" t="str">
        <f t="shared" si="3"/>
        <v>ひらがな</v>
      </c>
      <c r="F145" s="18">
        <f>IF(E145="漢字",COUNTIF($E$127:E145,"漢字"),"")</f>
      </c>
      <c r="G145" s="18">
        <f t="shared" si="4"/>
        <v>0</v>
      </c>
      <c r="H145" s="18">
        <v>19</v>
      </c>
      <c r="I145" s="18" t="e">
        <f t="shared" si="5"/>
        <v>#N/A</v>
      </c>
      <c r="J145" s="18">
        <f t="shared" si="6"/>
      </c>
      <c r="K145" s="18">
        <f>IF(J145="","",VLOOKUP(J145,'語彙表'!B22:C46,2,FALSE))</f>
      </c>
    </row>
    <row r="146" spans="3:11" ht="9" customHeight="1">
      <c r="C146" s="18">
        <f>'語彙表'!B23</f>
        <v>0</v>
      </c>
      <c r="D146" s="18">
        <f t="shared" si="2"/>
        <v>48</v>
      </c>
      <c r="E146" s="18" t="str">
        <f t="shared" si="3"/>
        <v>ひらがな</v>
      </c>
      <c r="F146" s="18">
        <f>IF(E146="漢字",COUNTIF($E$127:E146,"漢字"),"")</f>
      </c>
      <c r="G146" s="18">
        <f t="shared" si="4"/>
        <v>0</v>
      </c>
      <c r="H146" s="18">
        <v>20</v>
      </c>
      <c r="I146" s="18" t="e">
        <f t="shared" si="5"/>
        <v>#N/A</v>
      </c>
      <c r="J146" s="18">
        <f t="shared" si="6"/>
      </c>
      <c r="K146" s="18">
        <f>IF(J146="","",VLOOKUP(J146,'語彙表'!B23:C47,2,FALSE))</f>
      </c>
    </row>
    <row r="147" spans="3:11" ht="9" customHeight="1">
      <c r="C147" s="18">
        <f>'語彙表'!B24</f>
        <v>0</v>
      </c>
      <c r="D147" s="18">
        <f t="shared" si="2"/>
        <v>48</v>
      </c>
      <c r="E147" s="18" t="str">
        <f t="shared" si="3"/>
        <v>ひらがな</v>
      </c>
      <c r="F147" s="18">
        <f>IF(E147="漢字",COUNTIF($E$127:E147,"漢字"),"")</f>
      </c>
      <c r="G147" s="18">
        <f t="shared" si="4"/>
        <v>0</v>
      </c>
      <c r="H147" s="18">
        <v>21</v>
      </c>
      <c r="I147" s="18" t="e">
        <f t="shared" si="5"/>
        <v>#N/A</v>
      </c>
      <c r="J147" s="18">
        <f t="shared" si="6"/>
      </c>
      <c r="K147" s="18">
        <f>IF(J147="","",VLOOKUP(J147,'語彙表'!B24:C48,2,FALSE))</f>
      </c>
    </row>
    <row r="148" spans="3:11" ht="9" customHeight="1">
      <c r="C148" s="18">
        <f>'語彙表'!B25</f>
        <v>0</v>
      </c>
      <c r="D148" s="18">
        <f t="shared" si="2"/>
        <v>48</v>
      </c>
      <c r="E148" s="18" t="str">
        <f t="shared" si="3"/>
        <v>ひらがな</v>
      </c>
      <c r="F148" s="18">
        <f>IF(E148="漢字",COUNTIF($E$127:E148,"漢字"),"")</f>
      </c>
      <c r="G148" s="18">
        <f t="shared" si="4"/>
        <v>0</v>
      </c>
      <c r="H148" s="18">
        <v>22</v>
      </c>
      <c r="I148" s="18" t="e">
        <f t="shared" si="5"/>
        <v>#N/A</v>
      </c>
      <c r="J148" s="18">
        <f t="shared" si="6"/>
      </c>
      <c r="K148" s="18">
        <f>IF(J148="","",VLOOKUP(J148,'語彙表'!B25:C49,2,FALSE))</f>
      </c>
    </row>
    <row r="149" spans="3:11" ht="9" customHeight="1">
      <c r="C149" s="18">
        <f>'語彙表'!B26</f>
        <v>0</v>
      </c>
      <c r="D149" s="18">
        <f t="shared" si="2"/>
        <v>48</v>
      </c>
      <c r="E149" s="18" t="str">
        <f t="shared" si="3"/>
        <v>ひらがな</v>
      </c>
      <c r="F149" s="18">
        <f>IF(E149="漢字",COUNTIF($E$127:E149,"漢字"),"")</f>
      </c>
      <c r="G149" s="18">
        <f t="shared" si="4"/>
        <v>0</v>
      </c>
      <c r="H149" s="18">
        <v>23</v>
      </c>
      <c r="I149" s="18" t="e">
        <f t="shared" si="5"/>
        <v>#N/A</v>
      </c>
      <c r="J149" s="18">
        <f t="shared" si="6"/>
      </c>
      <c r="K149" s="18">
        <f>IF(J149="","",VLOOKUP(J149,'語彙表'!B26:C50,2,FALSE))</f>
      </c>
    </row>
    <row r="150" spans="3:11" ht="9" customHeight="1">
      <c r="C150" s="18">
        <f>'語彙表'!B27</f>
        <v>0</v>
      </c>
      <c r="D150" s="18">
        <f t="shared" si="2"/>
        <v>48</v>
      </c>
      <c r="E150" s="18" t="str">
        <f t="shared" si="3"/>
        <v>ひらがな</v>
      </c>
      <c r="F150" s="18">
        <f>IF(E150="漢字",COUNTIF($E$127:E150,"漢字"),"")</f>
      </c>
      <c r="G150" s="18">
        <f t="shared" si="4"/>
        <v>0</v>
      </c>
      <c r="H150" s="18">
        <v>24</v>
      </c>
      <c r="I150" s="18" t="e">
        <f t="shared" si="5"/>
        <v>#N/A</v>
      </c>
      <c r="J150" s="18">
        <f t="shared" si="6"/>
      </c>
      <c r="K150" s="18">
        <f>IF(J150="","",VLOOKUP(J150,'語彙表'!B27:C51,2,FALSE))</f>
      </c>
    </row>
    <row r="151" spans="3:11" ht="9" customHeight="1">
      <c r="C151" s="18">
        <f>'語彙表'!B28</f>
        <v>0</v>
      </c>
      <c r="D151" s="18">
        <f t="shared" si="2"/>
        <v>48</v>
      </c>
      <c r="E151" s="18" t="str">
        <f t="shared" si="3"/>
        <v>ひらがな</v>
      </c>
      <c r="F151" s="18">
        <f>IF(E151="漢字",COUNTIF($E$127:E151,"漢字"),"")</f>
      </c>
      <c r="G151" s="18">
        <f t="shared" si="4"/>
        <v>0</v>
      </c>
      <c r="H151" s="18">
        <v>25</v>
      </c>
      <c r="I151" s="18" t="e">
        <f t="shared" si="5"/>
        <v>#N/A</v>
      </c>
      <c r="J151" s="18">
        <f t="shared" si="6"/>
      </c>
      <c r="K151" s="18">
        <f>IF(J151="","",VLOOKUP(J151,'語彙表'!B28:C52,2,FALSE))</f>
      </c>
    </row>
    <row r="152" spans="3:11" ht="9" customHeight="1">
      <c r="C152" s="18">
        <f>'語彙表'!B29</f>
        <v>0</v>
      </c>
      <c r="D152" s="18">
        <f t="shared" si="2"/>
        <v>48</v>
      </c>
      <c r="E152" s="18" t="str">
        <f t="shared" si="3"/>
        <v>ひらがな</v>
      </c>
      <c r="F152" s="18">
        <f>IF(E152="漢字",COUNTIF($E$127:E152,"漢字"),"")</f>
      </c>
      <c r="I152" s="18" t="e">
        <f t="shared" si="5"/>
        <v>#N/A</v>
      </c>
      <c r="J152" s="18">
        <f t="shared" si="6"/>
      </c>
      <c r="K152" s="18">
        <f>IF(J152="","",VLOOKUP(J152,'語彙表'!B29:C53,2,FALSE))</f>
      </c>
    </row>
    <row r="155" spans="2:11" ht="9" customHeight="1">
      <c r="B155" s="23">
        <v>1</v>
      </c>
      <c r="C155" s="18">
        <f>J127</f>
      </c>
      <c r="D155" s="18">
        <f>K127</f>
      </c>
      <c r="E155" s="18">
        <f>COUNTBLANK($C$155:C155)</f>
        <v>1</v>
      </c>
      <c r="F155" s="18">
        <f aca="true" t="shared" si="7" ref="F155:F183">IF(E155=0,C155,VLOOKUP(E155,$B$155:$D$179,2,FALSE))</f>
      </c>
      <c r="G155" s="18">
        <f aca="true" t="shared" si="8" ref="G155:G183">IF(E155=0,D155,VLOOKUP(E155,$B$155:$D$179,3,FALSE))</f>
      </c>
      <c r="H155" s="18" t="e">
        <f>CODE(G155)</f>
        <v>#VALUE!</v>
      </c>
      <c r="I155" s="18" t="e">
        <f>RANK(H155,$H$155:$H$158)</f>
        <v>#VALUE!</v>
      </c>
      <c r="J155" s="18">
        <f>G155</f>
      </c>
      <c r="K155" s="18">
        <v>1</v>
      </c>
    </row>
    <row r="156" spans="2:12" ht="9" customHeight="1">
      <c r="B156" s="23">
        <v>2</v>
      </c>
      <c r="C156" s="18">
        <f aca="true" t="shared" si="9" ref="C156:D177">J128</f>
      </c>
      <c r="D156" s="18">
        <f t="shared" si="9"/>
      </c>
      <c r="E156" s="18">
        <f>COUNTBLANK($C$155:C156)</f>
        <v>2</v>
      </c>
      <c r="F156" s="18">
        <f t="shared" si="7"/>
      </c>
      <c r="G156" s="18">
        <f t="shared" si="8"/>
      </c>
      <c r="H156" s="18" t="e">
        <f aca="true" t="shared" si="10" ref="H156:H183">CODE(G156)</f>
        <v>#VALUE!</v>
      </c>
      <c r="I156" s="18" t="e">
        <f>RANK(H156,$H$155:$H$158)</f>
        <v>#VALUE!</v>
      </c>
      <c r="J156" s="18">
        <f>G156</f>
      </c>
      <c r="K156" s="18">
        <v>2</v>
      </c>
      <c r="L156" s="18" t="e">
        <f>VLOOKUP(K155,$I$155:$J$158,2,FALSE)</f>
        <v>#N/A</v>
      </c>
    </row>
    <row r="157" spans="2:12" ht="9" customHeight="1">
      <c r="B157" s="23">
        <v>3</v>
      </c>
      <c r="C157" s="18">
        <f t="shared" si="9"/>
      </c>
      <c r="D157" s="18">
        <f t="shared" si="9"/>
      </c>
      <c r="E157" s="18">
        <f>COUNTBLANK($C$155:C157)</f>
        <v>3</v>
      </c>
      <c r="F157" s="18">
        <f t="shared" si="7"/>
      </c>
      <c r="G157" s="18">
        <f t="shared" si="8"/>
      </c>
      <c r="H157" s="18" t="e">
        <f t="shared" si="10"/>
        <v>#VALUE!</v>
      </c>
      <c r="I157" s="18" t="e">
        <f>RANK(H157,$H$155:$H$158)</f>
        <v>#VALUE!</v>
      </c>
      <c r="J157" s="18">
        <f>G157</f>
      </c>
      <c r="K157" s="18">
        <v>3</v>
      </c>
      <c r="L157" s="18" t="e">
        <f>VLOOKUP(K156,$I$155:$J$158,2,FALSE)</f>
        <v>#N/A</v>
      </c>
    </row>
    <row r="158" spans="2:12" ht="9" customHeight="1">
      <c r="B158" s="23">
        <v>4</v>
      </c>
      <c r="C158" s="18">
        <f t="shared" si="9"/>
      </c>
      <c r="D158" s="18">
        <f t="shared" si="9"/>
      </c>
      <c r="E158" s="18">
        <f>COUNTBLANK($C$155:C158)</f>
        <v>4</v>
      </c>
      <c r="F158" s="18">
        <f t="shared" si="7"/>
      </c>
      <c r="G158" s="18">
        <f t="shared" si="8"/>
      </c>
      <c r="H158" s="18" t="e">
        <f t="shared" si="10"/>
        <v>#VALUE!</v>
      </c>
      <c r="I158" s="18" t="e">
        <f>RANK(H158,$H$155:$H$158)</f>
        <v>#VALUE!</v>
      </c>
      <c r="J158" s="18">
        <f>G158</f>
      </c>
      <c r="K158" s="18">
        <v>4</v>
      </c>
      <c r="L158" s="18" t="e">
        <f>VLOOKUP(K157,$I$155:$J$158,2,FALSE)</f>
        <v>#N/A</v>
      </c>
    </row>
    <row r="159" spans="2:12" ht="9" customHeight="1">
      <c r="B159" s="23">
        <v>5</v>
      </c>
      <c r="C159" s="18">
        <f t="shared" si="9"/>
      </c>
      <c r="D159" s="18">
        <f t="shared" si="9"/>
      </c>
      <c r="E159" s="18">
        <f>COUNTBLANK($C$155:C159)</f>
        <v>5</v>
      </c>
      <c r="F159" s="18">
        <f t="shared" si="7"/>
      </c>
      <c r="G159" s="18">
        <f t="shared" si="8"/>
      </c>
      <c r="H159" s="18" t="e">
        <f t="shared" si="10"/>
        <v>#VALUE!</v>
      </c>
      <c r="L159" s="18" t="e">
        <f>VLOOKUP(K158,$I$155:$J$158,2,FALSE)</f>
        <v>#N/A</v>
      </c>
    </row>
    <row r="160" spans="2:8" ht="9" customHeight="1">
      <c r="B160" s="23">
        <v>6</v>
      </c>
      <c r="C160" s="18">
        <f t="shared" si="9"/>
      </c>
      <c r="D160" s="18">
        <f t="shared" si="9"/>
      </c>
      <c r="E160" s="18">
        <f>COUNTBLANK($C$155:C160)</f>
        <v>6</v>
      </c>
      <c r="F160" s="18">
        <f t="shared" si="7"/>
      </c>
      <c r="G160" s="18">
        <f t="shared" si="8"/>
      </c>
      <c r="H160" s="18" t="e">
        <f t="shared" si="10"/>
        <v>#VALUE!</v>
      </c>
    </row>
    <row r="161" spans="2:8" ht="9" customHeight="1">
      <c r="B161" s="23">
        <v>7</v>
      </c>
      <c r="C161" s="18">
        <f t="shared" si="9"/>
      </c>
      <c r="D161" s="18">
        <f t="shared" si="9"/>
      </c>
      <c r="E161" s="18">
        <f>COUNTBLANK($C$155:C161)</f>
        <v>7</v>
      </c>
      <c r="F161" s="18">
        <f t="shared" si="7"/>
      </c>
      <c r="G161" s="18">
        <f t="shared" si="8"/>
      </c>
      <c r="H161" s="18" t="e">
        <f t="shared" si="10"/>
        <v>#VALUE!</v>
      </c>
    </row>
    <row r="162" spans="2:8" ht="9" customHeight="1">
      <c r="B162" s="23">
        <v>8</v>
      </c>
      <c r="C162" s="18">
        <f t="shared" si="9"/>
      </c>
      <c r="D162" s="18">
        <f t="shared" si="9"/>
      </c>
      <c r="E162" s="18">
        <f>COUNTBLANK($C$155:C162)</f>
        <v>8</v>
      </c>
      <c r="F162" s="18">
        <f t="shared" si="7"/>
      </c>
      <c r="G162" s="18">
        <f t="shared" si="8"/>
      </c>
      <c r="H162" s="18" t="e">
        <f t="shared" si="10"/>
        <v>#VALUE!</v>
      </c>
    </row>
    <row r="163" spans="2:8" ht="9" customHeight="1">
      <c r="B163" s="23">
        <v>9</v>
      </c>
      <c r="C163" s="18">
        <f t="shared" si="9"/>
      </c>
      <c r="D163" s="18">
        <f t="shared" si="9"/>
      </c>
      <c r="E163" s="18">
        <f>COUNTBLANK($C$155:C163)</f>
        <v>9</v>
      </c>
      <c r="F163" s="18">
        <f t="shared" si="7"/>
      </c>
      <c r="G163" s="18">
        <f t="shared" si="8"/>
      </c>
      <c r="H163" s="18" t="e">
        <f t="shared" si="10"/>
        <v>#VALUE!</v>
      </c>
    </row>
    <row r="164" spans="2:8" ht="9" customHeight="1">
      <c r="B164" s="23">
        <v>10</v>
      </c>
      <c r="C164" s="18">
        <f t="shared" si="9"/>
      </c>
      <c r="D164" s="18">
        <f t="shared" si="9"/>
      </c>
      <c r="E164" s="18">
        <f>COUNTBLANK($C$155:C164)</f>
        <v>10</v>
      </c>
      <c r="F164" s="18">
        <f t="shared" si="7"/>
      </c>
      <c r="G164" s="18">
        <f t="shared" si="8"/>
      </c>
      <c r="H164" s="18" t="e">
        <f t="shared" si="10"/>
        <v>#VALUE!</v>
      </c>
    </row>
    <row r="165" spans="2:8" ht="9" customHeight="1">
      <c r="B165" s="23">
        <v>11</v>
      </c>
      <c r="C165" s="18">
        <f t="shared" si="9"/>
      </c>
      <c r="D165" s="18">
        <f t="shared" si="9"/>
      </c>
      <c r="E165" s="18">
        <f>COUNTBLANK($C$155:C165)</f>
        <v>11</v>
      </c>
      <c r="F165" s="18">
        <f t="shared" si="7"/>
      </c>
      <c r="G165" s="18">
        <f t="shared" si="8"/>
      </c>
      <c r="H165" s="18" t="e">
        <f t="shared" si="10"/>
        <v>#VALUE!</v>
      </c>
    </row>
    <row r="166" spans="2:8" ht="9" customHeight="1">
      <c r="B166" s="23">
        <v>12</v>
      </c>
      <c r="C166" s="18">
        <f t="shared" si="9"/>
      </c>
      <c r="D166" s="18">
        <f t="shared" si="9"/>
      </c>
      <c r="E166" s="18">
        <f>COUNTBLANK($C$155:C166)</f>
        <v>12</v>
      </c>
      <c r="F166" s="18">
        <f t="shared" si="7"/>
      </c>
      <c r="G166" s="18">
        <f t="shared" si="8"/>
      </c>
      <c r="H166" s="18" t="e">
        <f t="shared" si="10"/>
        <v>#VALUE!</v>
      </c>
    </row>
    <row r="167" spans="2:8" ht="9" customHeight="1">
      <c r="B167" s="23">
        <v>13</v>
      </c>
      <c r="C167" s="18">
        <f t="shared" si="9"/>
      </c>
      <c r="D167" s="18">
        <f t="shared" si="9"/>
      </c>
      <c r="E167" s="18">
        <f>COUNTBLANK($C$155:C167)</f>
        <v>13</v>
      </c>
      <c r="F167" s="18">
        <f t="shared" si="7"/>
      </c>
      <c r="G167" s="18">
        <f t="shared" si="8"/>
      </c>
      <c r="H167" s="18" t="e">
        <f t="shared" si="10"/>
        <v>#VALUE!</v>
      </c>
    </row>
    <row r="168" spans="2:8" ht="9" customHeight="1">
      <c r="B168" s="23">
        <v>14</v>
      </c>
      <c r="C168" s="18">
        <f t="shared" si="9"/>
      </c>
      <c r="D168" s="18">
        <f t="shared" si="9"/>
      </c>
      <c r="E168" s="18">
        <f>COUNTBLANK($C$155:C168)</f>
        <v>14</v>
      </c>
      <c r="F168" s="18">
        <f t="shared" si="7"/>
      </c>
      <c r="G168" s="18">
        <f t="shared" si="8"/>
      </c>
      <c r="H168" s="18" t="e">
        <f t="shared" si="10"/>
        <v>#VALUE!</v>
      </c>
    </row>
    <row r="169" spans="2:8" ht="9" customHeight="1">
      <c r="B169" s="23">
        <v>15</v>
      </c>
      <c r="C169" s="18">
        <f t="shared" si="9"/>
      </c>
      <c r="D169" s="18">
        <f t="shared" si="9"/>
      </c>
      <c r="E169" s="18">
        <f>COUNTBLANK($C$155:C169)</f>
        <v>15</v>
      </c>
      <c r="F169" s="18">
        <f t="shared" si="7"/>
      </c>
      <c r="G169" s="18">
        <f t="shared" si="8"/>
      </c>
      <c r="H169" s="18" t="e">
        <f t="shared" si="10"/>
        <v>#VALUE!</v>
      </c>
    </row>
    <row r="170" spans="2:8" ht="9" customHeight="1">
      <c r="B170" s="23">
        <v>16</v>
      </c>
      <c r="C170" s="18">
        <f t="shared" si="9"/>
      </c>
      <c r="D170" s="18">
        <f t="shared" si="9"/>
      </c>
      <c r="E170" s="18">
        <f>COUNTBLANK($C$155:C170)</f>
        <v>16</v>
      </c>
      <c r="F170" s="18">
        <f t="shared" si="7"/>
      </c>
      <c r="G170" s="18">
        <f t="shared" si="8"/>
      </c>
      <c r="H170" s="18" t="e">
        <f t="shared" si="10"/>
        <v>#VALUE!</v>
      </c>
    </row>
    <row r="171" spans="2:8" ht="9" customHeight="1">
      <c r="B171" s="23">
        <v>17</v>
      </c>
      <c r="C171" s="18">
        <f t="shared" si="9"/>
      </c>
      <c r="D171" s="18">
        <f t="shared" si="9"/>
      </c>
      <c r="E171" s="18">
        <f>COUNTBLANK($C$155:C171)</f>
        <v>17</v>
      </c>
      <c r="F171" s="18">
        <f t="shared" si="7"/>
      </c>
      <c r="G171" s="18">
        <f t="shared" si="8"/>
      </c>
      <c r="H171" s="18" t="e">
        <f t="shared" si="10"/>
        <v>#VALUE!</v>
      </c>
    </row>
    <row r="172" spans="2:8" ht="9" customHeight="1">
      <c r="B172" s="23">
        <v>18</v>
      </c>
      <c r="C172" s="18">
        <f t="shared" si="9"/>
      </c>
      <c r="D172" s="18">
        <f t="shared" si="9"/>
      </c>
      <c r="E172" s="18">
        <f>COUNTBLANK($C$155:C172)</f>
        <v>18</v>
      </c>
      <c r="F172" s="18">
        <f t="shared" si="7"/>
      </c>
      <c r="G172" s="18">
        <f t="shared" si="8"/>
      </c>
      <c r="H172" s="18" t="e">
        <f t="shared" si="10"/>
        <v>#VALUE!</v>
      </c>
    </row>
    <row r="173" spans="2:8" ht="9" customHeight="1">
      <c r="B173" s="23">
        <v>19</v>
      </c>
      <c r="C173" s="18">
        <f t="shared" si="9"/>
      </c>
      <c r="D173" s="18">
        <f t="shared" si="9"/>
      </c>
      <c r="E173" s="18">
        <f>COUNTBLANK($C$155:C173)</f>
        <v>19</v>
      </c>
      <c r="F173" s="18">
        <f t="shared" si="7"/>
      </c>
      <c r="G173" s="18">
        <f t="shared" si="8"/>
      </c>
      <c r="H173" s="18" t="e">
        <f t="shared" si="10"/>
        <v>#VALUE!</v>
      </c>
    </row>
    <row r="174" spans="2:8" ht="9" customHeight="1">
      <c r="B174" s="23">
        <v>20</v>
      </c>
      <c r="C174" s="18">
        <f t="shared" si="9"/>
      </c>
      <c r="D174" s="18">
        <f t="shared" si="9"/>
      </c>
      <c r="E174" s="18">
        <f>COUNTBLANK($C$155:C174)</f>
        <v>20</v>
      </c>
      <c r="F174" s="18">
        <f t="shared" si="7"/>
      </c>
      <c r="G174" s="18">
        <f t="shared" si="8"/>
      </c>
      <c r="H174" s="18" t="e">
        <f t="shared" si="10"/>
        <v>#VALUE!</v>
      </c>
    </row>
    <row r="175" spans="2:8" ht="9" customHeight="1">
      <c r="B175" s="23">
        <v>21</v>
      </c>
      <c r="C175" s="18">
        <f t="shared" si="9"/>
      </c>
      <c r="D175" s="18">
        <f t="shared" si="9"/>
      </c>
      <c r="E175" s="18">
        <f>COUNTBLANK($C$155:C175)</f>
        <v>21</v>
      </c>
      <c r="F175" s="18">
        <f t="shared" si="7"/>
      </c>
      <c r="G175" s="18">
        <f t="shared" si="8"/>
      </c>
      <c r="H175" s="18" t="e">
        <f t="shared" si="10"/>
        <v>#VALUE!</v>
      </c>
    </row>
    <row r="176" spans="2:8" ht="9" customHeight="1">
      <c r="B176" s="23">
        <v>22</v>
      </c>
      <c r="C176" s="18">
        <f t="shared" si="9"/>
      </c>
      <c r="D176" s="18">
        <f t="shared" si="9"/>
      </c>
      <c r="E176" s="18">
        <f>COUNTBLANK($C$155:C176)</f>
        <v>22</v>
      </c>
      <c r="F176" s="18">
        <f t="shared" si="7"/>
      </c>
      <c r="G176" s="18">
        <f t="shared" si="8"/>
      </c>
      <c r="H176" s="18" t="e">
        <f t="shared" si="10"/>
        <v>#VALUE!</v>
      </c>
    </row>
    <row r="177" spans="2:8" ht="9" customHeight="1">
      <c r="B177" s="23">
        <v>23</v>
      </c>
      <c r="C177" s="18">
        <f t="shared" si="9"/>
      </c>
      <c r="D177" s="18">
        <f t="shared" si="9"/>
      </c>
      <c r="E177" s="18">
        <f>COUNTBLANK($C$155:C177)</f>
        <v>23</v>
      </c>
      <c r="F177" s="18">
        <f t="shared" si="7"/>
      </c>
      <c r="G177" s="18">
        <f t="shared" si="8"/>
      </c>
      <c r="H177" s="18" t="e">
        <f t="shared" si="10"/>
        <v>#VALUE!</v>
      </c>
    </row>
    <row r="178" spans="2:8" ht="9" customHeight="1">
      <c r="B178" s="23">
        <v>24</v>
      </c>
      <c r="C178" s="18">
        <f aca="true" t="shared" si="11" ref="C178:D180">J150</f>
      </c>
      <c r="D178" s="18">
        <f t="shared" si="11"/>
      </c>
      <c r="E178" s="18">
        <f>COUNTBLANK($C$155:C178)</f>
        <v>24</v>
      </c>
      <c r="F178" s="18">
        <f t="shared" si="7"/>
      </c>
      <c r="G178" s="18">
        <f t="shared" si="8"/>
      </c>
      <c r="H178" s="18" t="e">
        <f t="shared" si="10"/>
        <v>#VALUE!</v>
      </c>
    </row>
    <row r="179" spans="2:8" ht="9" customHeight="1">
      <c r="B179" s="23">
        <v>25</v>
      </c>
      <c r="C179" s="18">
        <f t="shared" si="11"/>
      </c>
      <c r="D179" s="18">
        <f t="shared" si="11"/>
      </c>
      <c r="E179" s="18">
        <f>COUNTBLANK($C$155:C179)</f>
        <v>25</v>
      </c>
      <c r="F179" s="18">
        <f t="shared" si="7"/>
      </c>
      <c r="G179" s="18">
        <f t="shared" si="8"/>
      </c>
      <c r="H179" s="18" t="e">
        <f t="shared" si="10"/>
        <v>#VALUE!</v>
      </c>
    </row>
    <row r="180" spans="3:8" ht="9" customHeight="1">
      <c r="C180" s="18">
        <f t="shared" si="11"/>
      </c>
      <c r="D180" s="18">
        <f t="shared" si="11"/>
      </c>
      <c r="E180" s="18">
        <f>COUNTBLANK($C$155:C180)</f>
        <v>26</v>
      </c>
      <c r="F180" s="18" t="e">
        <f t="shared" si="7"/>
        <v>#N/A</v>
      </c>
      <c r="G180" s="18" t="e">
        <f t="shared" si="8"/>
        <v>#N/A</v>
      </c>
      <c r="H180" s="18" t="e">
        <f t="shared" si="10"/>
        <v>#N/A</v>
      </c>
    </row>
    <row r="181" spans="5:8" ht="9" customHeight="1">
      <c r="E181" s="18">
        <f>COUNTBLANK($C$155:C181)</f>
        <v>27</v>
      </c>
      <c r="F181" s="18" t="e">
        <f t="shared" si="7"/>
        <v>#N/A</v>
      </c>
      <c r="G181" s="18" t="e">
        <f t="shared" si="8"/>
        <v>#N/A</v>
      </c>
      <c r="H181" s="18" t="e">
        <f t="shared" si="10"/>
        <v>#N/A</v>
      </c>
    </row>
    <row r="182" spans="5:8" ht="9" customHeight="1">
      <c r="E182" s="18">
        <f>COUNTBLANK($C$155:C182)</f>
        <v>28</v>
      </c>
      <c r="F182" s="18" t="e">
        <f t="shared" si="7"/>
        <v>#N/A</v>
      </c>
      <c r="G182" s="18" t="e">
        <f t="shared" si="8"/>
        <v>#N/A</v>
      </c>
      <c r="H182" s="18" t="e">
        <f t="shared" si="10"/>
        <v>#N/A</v>
      </c>
    </row>
    <row r="183" spans="5:8" ht="9" customHeight="1">
      <c r="E183" s="18">
        <f>COUNTBLANK($C$155:C183)</f>
        <v>29</v>
      </c>
      <c r="F183" s="18" t="e">
        <f t="shared" si="7"/>
        <v>#N/A</v>
      </c>
      <c r="G183" s="18" t="e">
        <f t="shared" si="8"/>
        <v>#N/A</v>
      </c>
      <c r="H183" s="18" t="e">
        <f t="shared" si="10"/>
        <v>#N/A</v>
      </c>
    </row>
    <row r="186" ht="9" customHeight="1">
      <c r="B186" s="18">
        <f>C155</f>
      </c>
    </row>
    <row r="187" ht="9" customHeight="1">
      <c r="C187" s="18">
        <f>D155</f>
      </c>
    </row>
    <row r="188" ht="9" customHeight="1">
      <c r="B188" s="18">
        <f>C156</f>
      </c>
    </row>
    <row r="189" ht="9" customHeight="1">
      <c r="C189" s="18">
        <f>D156</f>
      </c>
    </row>
    <row r="190" ht="9" customHeight="1">
      <c r="B190" s="18">
        <f>C157</f>
      </c>
    </row>
    <row r="191" ht="9" customHeight="1">
      <c r="C191" s="18">
        <f>D157</f>
      </c>
    </row>
    <row r="192" ht="9" customHeight="1">
      <c r="B192" s="18">
        <f>C158</f>
      </c>
    </row>
    <row r="193" ht="9" customHeight="1">
      <c r="C193" s="18">
        <f>D158</f>
      </c>
    </row>
    <row r="194" ht="9" customHeight="1">
      <c r="B194" s="18">
        <f>C159</f>
      </c>
    </row>
    <row r="195" ht="9" customHeight="1">
      <c r="C195" s="18">
        <f>D159</f>
      </c>
    </row>
    <row r="196" ht="9" customHeight="1">
      <c r="B196" s="18">
        <f>C160</f>
      </c>
    </row>
    <row r="197" ht="9" customHeight="1">
      <c r="C197" s="18">
        <f>D160</f>
      </c>
    </row>
    <row r="198" ht="9" customHeight="1">
      <c r="B198" s="18">
        <f>C161</f>
      </c>
    </row>
    <row r="199" ht="9" customHeight="1">
      <c r="C199" s="18">
        <f>D161</f>
      </c>
    </row>
    <row r="200" ht="9" customHeight="1">
      <c r="B200" s="18">
        <f>C162</f>
      </c>
    </row>
    <row r="201" ht="9" customHeight="1">
      <c r="C201" s="18">
        <f>D162</f>
      </c>
    </row>
    <row r="202" ht="9" customHeight="1">
      <c r="B202" s="18">
        <f>C163</f>
      </c>
    </row>
    <row r="203" ht="9" customHeight="1">
      <c r="C203" s="18">
        <f>D163</f>
      </c>
    </row>
    <row r="204" ht="9" customHeight="1">
      <c r="B204" s="18">
        <f>C164</f>
      </c>
    </row>
    <row r="205" ht="9" customHeight="1">
      <c r="C205" s="18">
        <f>D164</f>
      </c>
    </row>
    <row r="206" ht="9" customHeight="1">
      <c r="B206" s="18">
        <f>C165</f>
      </c>
    </row>
    <row r="207" ht="9" customHeight="1">
      <c r="C207" s="18">
        <f>D165</f>
      </c>
    </row>
    <row r="208" ht="9" customHeight="1">
      <c r="B208" s="18">
        <f>C166</f>
      </c>
    </row>
    <row r="209" ht="9" customHeight="1">
      <c r="C209" s="18">
        <f>D166</f>
      </c>
    </row>
    <row r="210" ht="9" customHeight="1">
      <c r="B210" s="18">
        <f>C167</f>
      </c>
    </row>
    <row r="211" ht="9" customHeight="1">
      <c r="C211" s="18">
        <f>D167</f>
      </c>
    </row>
    <row r="212" ht="9" customHeight="1">
      <c r="B212" s="18">
        <f>C168</f>
      </c>
    </row>
    <row r="213" ht="9" customHeight="1">
      <c r="C213" s="18">
        <f>D168</f>
      </c>
    </row>
    <row r="214" ht="9" customHeight="1">
      <c r="B214" s="18">
        <f>C169</f>
      </c>
    </row>
    <row r="215" ht="9" customHeight="1">
      <c r="C215" s="18">
        <f>D169</f>
      </c>
    </row>
    <row r="216" ht="9" customHeight="1">
      <c r="B216" s="18">
        <f>C170</f>
      </c>
    </row>
    <row r="217" ht="9" customHeight="1">
      <c r="C217" s="18">
        <f>D170</f>
      </c>
    </row>
    <row r="218" ht="9" customHeight="1">
      <c r="B218" s="18">
        <f>C171</f>
      </c>
    </row>
    <row r="219" ht="9" customHeight="1">
      <c r="C219" s="18">
        <f>D171</f>
      </c>
    </row>
    <row r="220" ht="9" customHeight="1">
      <c r="B220" s="18">
        <f>C172</f>
      </c>
    </row>
    <row r="221" ht="9" customHeight="1">
      <c r="C221" s="18">
        <f>D172</f>
      </c>
    </row>
    <row r="222" ht="9" customHeight="1">
      <c r="B222" s="18">
        <f>C173</f>
      </c>
    </row>
    <row r="223" ht="9" customHeight="1">
      <c r="C223" s="18">
        <f>D173</f>
      </c>
    </row>
    <row r="224" ht="9" customHeight="1">
      <c r="B224" s="18">
        <f>C174</f>
      </c>
    </row>
    <row r="225" ht="9" customHeight="1">
      <c r="C225" s="18">
        <f>D174</f>
      </c>
    </row>
    <row r="226" ht="9" customHeight="1">
      <c r="B226" s="18">
        <f>C175</f>
      </c>
    </row>
    <row r="227" ht="9" customHeight="1">
      <c r="C227" s="18">
        <f>D175</f>
      </c>
    </row>
    <row r="228" ht="9" customHeight="1">
      <c r="B228" s="18">
        <f>C176</f>
      </c>
    </row>
    <row r="229" ht="9" customHeight="1">
      <c r="C229" s="18">
        <f>D176</f>
      </c>
    </row>
    <row r="230" ht="9" customHeight="1">
      <c r="B230" s="18">
        <f>C177</f>
      </c>
    </row>
    <row r="231" ht="9" customHeight="1">
      <c r="C231" s="18">
        <f>D177</f>
      </c>
    </row>
    <row r="232" ht="9" customHeight="1">
      <c r="B232" s="18">
        <f>C178</f>
      </c>
    </row>
    <row r="233" ht="9" customHeight="1">
      <c r="C233" s="18">
        <f>D178</f>
      </c>
    </row>
    <row r="234" ht="9" customHeight="1">
      <c r="B234" s="18">
        <f>C179</f>
      </c>
    </row>
    <row r="235" ht="9" customHeight="1">
      <c r="C235" s="18">
        <f>D179</f>
      </c>
    </row>
    <row r="236" ht="9" customHeight="1">
      <c r="B236" s="18">
        <f>C180</f>
      </c>
    </row>
    <row r="237" ht="9" customHeight="1">
      <c r="C237" s="18">
        <f>D180</f>
      </c>
    </row>
    <row r="238" ht="9" customHeight="1">
      <c r="B238" s="18">
        <f>C181</f>
        <v>0</v>
      </c>
    </row>
    <row r="239" spans="2:3" ht="9" customHeight="1">
      <c r="B239" s="18">
        <f>C182</f>
        <v>0</v>
      </c>
      <c r="C239" s="18">
        <f>D181</f>
        <v>0</v>
      </c>
    </row>
    <row r="240" spans="2:3" ht="9" customHeight="1">
      <c r="B240" s="18">
        <f>C183</f>
        <v>0</v>
      </c>
      <c r="C240" s="18">
        <f>D182</f>
        <v>0</v>
      </c>
    </row>
    <row r="241" spans="2:3" ht="9" customHeight="1">
      <c r="B241" s="18">
        <f>C186</f>
        <v>0</v>
      </c>
      <c r="C241" s="18">
        <f>D183</f>
        <v>0</v>
      </c>
    </row>
    <row r="242" ht="9" customHeight="1">
      <c r="C242" s="18">
        <f>D184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8"/>
  <sheetViews>
    <sheetView showGridLines="0" zoomScalePageLayoutView="0" workbookViewId="0" topLeftCell="A1">
      <selection activeCell="A50" sqref="A1:A50"/>
    </sheetView>
  </sheetViews>
  <sheetFormatPr defaultColWidth="9.00390625" defaultRowHeight="10.5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s="26" customFormat="1" ht="10.5" customHeight="1">
      <c r="A1" s="26" t="str">
        <f>IF(B219&lt;&gt;"",B219,IF(C219&lt;&gt;"",C219,"Powered By むらログ"))</f>
        <v>Powered By むらログ</v>
      </c>
    </row>
    <row r="2" s="26" customFormat="1" ht="10.5" customHeight="1">
      <c r="A2" s="26" t="str">
        <f aca="true" t="shared" si="0" ref="A2:A50">IF(B220&lt;&gt;"",B220,IF(C220&lt;&gt;"",C220,"Powered By むらログ"))</f>
        <v>Powered By むらログ</v>
      </c>
    </row>
    <row r="3" s="26" customFormat="1" ht="10.5" customHeight="1">
      <c r="A3" s="26" t="str">
        <f t="shared" si="0"/>
        <v>Powered By むらログ</v>
      </c>
    </row>
    <row r="4" s="26" customFormat="1" ht="10.5" customHeight="1">
      <c r="A4" s="26" t="str">
        <f t="shared" si="0"/>
        <v>Powered By むらログ</v>
      </c>
    </row>
    <row r="5" s="26" customFormat="1" ht="10.5" customHeight="1">
      <c r="A5" s="26" t="str">
        <f t="shared" si="0"/>
        <v>Powered By むらログ</v>
      </c>
    </row>
    <row r="6" s="26" customFormat="1" ht="10.5" customHeight="1">
      <c r="A6" s="26" t="str">
        <f t="shared" si="0"/>
        <v>Powered By むらログ</v>
      </c>
    </row>
    <row r="7" s="26" customFormat="1" ht="10.5" customHeight="1">
      <c r="A7" s="26" t="str">
        <f t="shared" si="0"/>
        <v>Powered By むらログ</v>
      </c>
    </row>
    <row r="8" s="26" customFormat="1" ht="10.5" customHeight="1">
      <c r="A8" s="26" t="str">
        <f t="shared" si="0"/>
        <v>Powered By むらログ</v>
      </c>
    </row>
    <row r="9" s="26" customFormat="1" ht="10.5" customHeight="1">
      <c r="A9" s="26" t="str">
        <f t="shared" si="0"/>
        <v>Powered By むらログ</v>
      </c>
    </row>
    <row r="10" s="26" customFormat="1" ht="10.5" customHeight="1">
      <c r="A10" s="26" t="str">
        <f t="shared" si="0"/>
        <v>Powered By むらログ</v>
      </c>
    </row>
    <row r="11" s="26" customFormat="1" ht="10.5" customHeight="1">
      <c r="A11" s="26" t="str">
        <f t="shared" si="0"/>
        <v>Powered By むらログ</v>
      </c>
    </row>
    <row r="12" s="26" customFormat="1" ht="10.5" customHeight="1">
      <c r="A12" s="26" t="str">
        <f t="shared" si="0"/>
        <v>Powered By むらログ</v>
      </c>
    </row>
    <row r="13" s="26" customFormat="1" ht="10.5" customHeight="1">
      <c r="A13" s="26" t="str">
        <f t="shared" si="0"/>
        <v>Powered By むらログ</v>
      </c>
    </row>
    <row r="14" s="26" customFormat="1" ht="10.5" customHeight="1">
      <c r="A14" s="26" t="str">
        <f t="shared" si="0"/>
        <v>Powered By むらログ</v>
      </c>
    </row>
    <row r="15" s="26" customFormat="1" ht="10.5" customHeight="1">
      <c r="A15" s="26" t="str">
        <f t="shared" si="0"/>
        <v>Powered By むらログ</v>
      </c>
    </row>
    <row r="16" s="26" customFormat="1" ht="10.5" customHeight="1">
      <c r="A16" s="26" t="str">
        <f t="shared" si="0"/>
        <v>Powered By むらログ</v>
      </c>
    </row>
    <row r="17" s="26" customFormat="1" ht="10.5" customHeight="1">
      <c r="A17" s="26" t="str">
        <f t="shared" si="0"/>
        <v>Powered By むらログ</v>
      </c>
    </row>
    <row r="18" s="26" customFormat="1" ht="10.5" customHeight="1">
      <c r="A18" s="26" t="str">
        <f t="shared" si="0"/>
        <v>Powered By むらログ</v>
      </c>
    </row>
    <row r="19" s="26" customFormat="1" ht="10.5" customHeight="1">
      <c r="A19" s="26" t="str">
        <f t="shared" si="0"/>
        <v>Powered By むらログ</v>
      </c>
    </row>
    <row r="20" s="26" customFormat="1" ht="10.5" customHeight="1">
      <c r="A20" s="26" t="str">
        <f t="shared" si="0"/>
        <v>Powered By むらログ</v>
      </c>
    </row>
    <row r="21" s="26" customFormat="1" ht="10.5" customHeight="1">
      <c r="A21" s="26" t="str">
        <f t="shared" si="0"/>
        <v>Powered By むらログ</v>
      </c>
    </row>
    <row r="22" s="26" customFormat="1" ht="10.5" customHeight="1">
      <c r="A22" s="26" t="str">
        <f t="shared" si="0"/>
        <v>Powered By むらログ</v>
      </c>
    </row>
    <row r="23" s="26" customFormat="1" ht="10.5" customHeight="1">
      <c r="A23" s="26" t="str">
        <f t="shared" si="0"/>
        <v>Powered By むらログ</v>
      </c>
    </row>
    <row r="24" s="26" customFormat="1" ht="10.5" customHeight="1">
      <c r="A24" s="26" t="str">
        <f t="shared" si="0"/>
        <v>Powered By むらログ</v>
      </c>
    </row>
    <row r="25" s="26" customFormat="1" ht="10.5" customHeight="1">
      <c r="A25" s="26" t="str">
        <f t="shared" si="0"/>
        <v>Powered By むらログ</v>
      </c>
    </row>
    <row r="26" s="26" customFormat="1" ht="10.5" customHeight="1">
      <c r="A26" s="26" t="str">
        <f t="shared" si="0"/>
        <v>Powered By むらログ</v>
      </c>
    </row>
    <row r="27" s="26" customFormat="1" ht="10.5" customHeight="1">
      <c r="A27" s="26" t="str">
        <f t="shared" si="0"/>
        <v>Powered By むらログ</v>
      </c>
    </row>
    <row r="28" s="26" customFormat="1" ht="10.5" customHeight="1">
      <c r="A28" s="26" t="str">
        <f t="shared" si="0"/>
        <v>Powered By むらログ</v>
      </c>
    </row>
    <row r="29" s="26" customFormat="1" ht="10.5" customHeight="1">
      <c r="A29" s="26" t="str">
        <f t="shared" si="0"/>
        <v>Powered By むらログ</v>
      </c>
    </row>
    <row r="30" s="26" customFormat="1" ht="10.5" customHeight="1">
      <c r="A30" s="26" t="str">
        <f t="shared" si="0"/>
        <v>Powered By むらログ</v>
      </c>
    </row>
    <row r="31" s="26" customFormat="1" ht="10.5" customHeight="1">
      <c r="A31" s="26" t="str">
        <f t="shared" si="0"/>
        <v>Powered By むらログ</v>
      </c>
    </row>
    <row r="32" s="26" customFormat="1" ht="10.5" customHeight="1">
      <c r="A32" s="26" t="str">
        <f t="shared" si="0"/>
        <v>Powered By むらログ</v>
      </c>
    </row>
    <row r="33" s="26" customFormat="1" ht="10.5" customHeight="1">
      <c r="A33" s="26" t="str">
        <f t="shared" si="0"/>
        <v>Powered By むらログ</v>
      </c>
    </row>
    <row r="34" s="26" customFormat="1" ht="10.5" customHeight="1">
      <c r="A34" s="26" t="str">
        <f t="shared" si="0"/>
        <v>Powered By むらログ</v>
      </c>
    </row>
    <row r="35" s="26" customFormat="1" ht="10.5" customHeight="1">
      <c r="A35" s="26" t="str">
        <f t="shared" si="0"/>
        <v>Powered By むらログ</v>
      </c>
    </row>
    <row r="36" s="26" customFormat="1" ht="10.5" customHeight="1">
      <c r="A36" s="26" t="str">
        <f t="shared" si="0"/>
        <v>Powered By むらログ</v>
      </c>
    </row>
    <row r="37" s="26" customFormat="1" ht="10.5" customHeight="1">
      <c r="A37" s="26" t="str">
        <f t="shared" si="0"/>
        <v>Powered By むらログ</v>
      </c>
    </row>
    <row r="38" s="26" customFormat="1" ht="10.5" customHeight="1">
      <c r="A38" s="26" t="str">
        <f t="shared" si="0"/>
        <v>Powered By むらログ</v>
      </c>
    </row>
    <row r="39" s="26" customFormat="1" ht="10.5" customHeight="1">
      <c r="A39" s="26" t="str">
        <f t="shared" si="0"/>
        <v>Powered By むらログ</v>
      </c>
    </row>
    <row r="40" s="26" customFormat="1" ht="10.5" customHeight="1">
      <c r="A40" s="26" t="str">
        <f t="shared" si="0"/>
        <v>Powered By むらログ</v>
      </c>
    </row>
    <row r="41" s="26" customFormat="1" ht="10.5" customHeight="1">
      <c r="A41" s="26" t="str">
        <f t="shared" si="0"/>
        <v>Powered By むらログ</v>
      </c>
    </row>
    <row r="42" s="26" customFormat="1" ht="10.5" customHeight="1">
      <c r="A42" s="26" t="str">
        <f t="shared" si="0"/>
        <v>Powered By むらログ</v>
      </c>
    </row>
    <row r="43" s="26" customFormat="1" ht="10.5" customHeight="1">
      <c r="A43" s="26" t="str">
        <f t="shared" si="0"/>
        <v>Powered By むらログ</v>
      </c>
    </row>
    <row r="44" s="26" customFormat="1" ht="10.5" customHeight="1">
      <c r="A44" s="26" t="str">
        <f t="shared" si="0"/>
        <v>Powered By むらログ</v>
      </c>
    </row>
    <row r="45" s="26" customFormat="1" ht="10.5" customHeight="1">
      <c r="A45" s="26" t="str">
        <f t="shared" si="0"/>
        <v>Powered By むらログ</v>
      </c>
    </row>
    <row r="46" s="26" customFormat="1" ht="10.5" customHeight="1">
      <c r="A46" s="26" t="str">
        <f t="shared" si="0"/>
        <v>Powered By むらログ</v>
      </c>
    </row>
    <row r="47" s="26" customFormat="1" ht="10.5" customHeight="1">
      <c r="A47" s="26" t="str">
        <f t="shared" si="0"/>
        <v>Powered By むらログ</v>
      </c>
    </row>
    <row r="48" s="26" customFormat="1" ht="10.5" customHeight="1">
      <c r="A48" s="26" t="str">
        <f t="shared" si="0"/>
        <v>Powered By むらログ</v>
      </c>
    </row>
    <row r="49" s="26" customFormat="1" ht="10.5" customHeight="1">
      <c r="A49" s="26" t="str">
        <f t="shared" si="0"/>
        <v>Powered By むらログ</v>
      </c>
    </row>
    <row r="50" spans="1:10" ht="10.5" customHeight="1">
      <c r="A50" s="26" t="str">
        <f t="shared" si="0"/>
        <v>Powered By むらログ</v>
      </c>
      <c r="B50" s="23">
        <f>IF(C50="","",B48+1)</f>
      </c>
      <c r="C50" s="34">
        <f>IF(C107="","",D107)</f>
      </c>
      <c r="D50" s="34"/>
      <c r="E50" s="34"/>
      <c r="F50" s="34"/>
      <c r="G50" s="34"/>
      <c r="H50" s="34"/>
      <c r="I50" s="34"/>
      <c r="J50" s="34"/>
    </row>
    <row r="51" spans="2:9" ht="10.5" customHeight="1">
      <c r="B51" s="24">
        <f>IF(C50="","","あ．")</f>
      </c>
      <c r="C51" s="25">
        <f>IF(C50="","",G203)</f>
      </c>
      <c r="D51" s="24">
        <f>IF(C50="","","い．")</f>
      </c>
      <c r="E51" s="25">
        <f>IF(C50="","",G204)</f>
      </c>
      <c r="F51" s="24">
        <f>IF(C50="","","う．")</f>
      </c>
      <c r="G51" s="25">
        <f>IF(C50="","",G205)</f>
      </c>
      <c r="H51" s="24">
        <f>IF(C50="","","え．")</f>
      </c>
      <c r="I51" s="25">
        <f>IF(C50="","",G206)</f>
      </c>
    </row>
    <row r="52" spans="2:10" ht="10.5" customHeight="1">
      <c r="B52" s="23">
        <f>IF(C52="","",B50+1)</f>
      </c>
      <c r="C52" s="34">
        <f>IF(C108="","",D108)</f>
      </c>
      <c r="D52" s="34"/>
      <c r="E52" s="34"/>
      <c r="F52" s="34"/>
      <c r="G52" s="34"/>
      <c r="H52" s="34"/>
      <c r="I52" s="34"/>
      <c r="J52" s="34"/>
    </row>
    <row r="53" spans="2:9" ht="10.5" customHeight="1">
      <c r="B53" s="24">
        <f>IF(C52="","","あ．")</f>
      </c>
      <c r="C53" s="25">
        <f>IF(C52="","",G207)</f>
      </c>
      <c r="D53" s="24">
        <f>IF(C52="","","い．")</f>
      </c>
      <c r="E53" s="25">
        <f>IF(C52="","",G208)</f>
      </c>
      <c r="F53" s="24">
        <f>IF(C52="","","う．")</f>
      </c>
      <c r="G53" s="25">
        <f>IF(C52="","",G209)</f>
      </c>
      <c r="H53" s="24">
        <f>IF(C52="","","え．")</f>
      </c>
      <c r="I53" s="25">
        <f>IF(C52="","",G210)</f>
      </c>
    </row>
    <row r="54" spans="2:10" ht="10.5" customHeight="1">
      <c r="B54" s="23">
        <f>IF(C54="","",B52+1)</f>
      </c>
      <c r="C54" s="34">
        <f>IF(C109="","",D109)</f>
      </c>
      <c r="D54" s="34"/>
      <c r="E54" s="34"/>
      <c r="F54" s="34"/>
      <c r="G54" s="34"/>
      <c r="H54" s="34"/>
      <c r="I54" s="34"/>
      <c r="J54" s="34"/>
    </row>
    <row r="55" spans="2:9" ht="10.5" customHeight="1" hidden="1">
      <c r="B55" s="24">
        <f>IF(C54="","","あ．")</f>
      </c>
      <c r="C55" s="25">
        <f>IF(C54="","",G211)</f>
      </c>
      <c r="D55" s="24">
        <f>IF(C54="","","い．")</f>
      </c>
      <c r="E55" s="25">
        <f>IF(C54="","",G212)</f>
      </c>
      <c r="F55" s="24">
        <f>IF(C54="","","う．")</f>
      </c>
      <c r="G55" s="25">
        <f>IF(C54="","",G213)</f>
      </c>
      <c r="H55" s="24">
        <f>IF(C54="","","え．")</f>
      </c>
      <c r="I55" s="25">
        <f>IF(C54="","",G214)</f>
      </c>
    </row>
    <row r="56" spans="2:7" ht="10.5" customHeight="1" hidden="1">
      <c r="B56" s="20"/>
      <c r="G56" s="20"/>
    </row>
    <row r="57" spans="2:11" ht="10.5" customHeight="1" hidden="1">
      <c r="B57" s="18">
        <f>IF(D57=E57,0,1)</f>
        <v>0</v>
      </c>
      <c r="C57" s="18">
        <f>IF('語彙表'!B4="","",'語彙表'!B4)</f>
      </c>
      <c r="D57" s="18">
        <f>IF('語彙表'!D4="","",'語彙表'!D4)</f>
      </c>
      <c r="E57" s="18">
        <f>SUBSTITUTE(D57,C57,"＿＿＿＿")</f>
      </c>
      <c r="F57" s="18">
        <v>1</v>
      </c>
      <c r="G57" s="18" t="e">
        <f>VLOOKUP(F57,$B$57:$E$82,2,FALSE)</f>
        <v>#N/A</v>
      </c>
      <c r="H57" s="18" t="e">
        <f>VLOOKUP(F57,$B$57:$E$82,4,FALSE)</f>
        <v>#N/A</v>
      </c>
      <c r="J57" s="18">
        <f aca="true" t="shared" si="1" ref="J57:J66">IF(ISERROR(G57),"",G57)</f>
      </c>
      <c r="K57" s="18">
        <f aca="true" t="shared" si="2" ref="K57:K80">IF(ISERROR(H57),"",H57)</f>
      </c>
    </row>
    <row r="58" spans="2:11" ht="10.5" customHeight="1" hidden="1">
      <c r="B58" s="18">
        <f>IF(D58=E58,B57,B57+1)</f>
        <v>0</v>
      </c>
      <c r="C58" s="18">
        <f>IF('語彙表'!B5="","",'語彙表'!B5)</f>
      </c>
      <c r="D58" s="18">
        <f>IF('語彙表'!D5="","",'語彙表'!D5)</f>
      </c>
      <c r="E58" s="18">
        <f aca="true" t="shared" si="3" ref="E58:E82">SUBSTITUTE(D58,C58,"＿＿＿＿")</f>
      </c>
      <c r="F58" s="18">
        <v>2</v>
      </c>
      <c r="G58" s="18" t="e">
        <f aca="true" t="shared" si="4" ref="G58:G81">VLOOKUP(F58,$B$57:$E$82,2,FALSE)</f>
        <v>#N/A</v>
      </c>
      <c r="H58" s="18" t="e">
        <f aca="true" t="shared" si="5" ref="H58:H80">VLOOKUP(F58,$B$57:$E$82,4,FALSE)</f>
        <v>#N/A</v>
      </c>
      <c r="J58" s="18">
        <f t="shared" si="1"/>
      </c>
      <c r="K58" s="18">
        <f t="shared" si="2"/>
      </c>
    </row>
    <row r="59" spans="2:11" ht="10.5" customHeight="1" hidden="1">
      <c r="B59" s="18">
        <f aca="true" t="shared" si="6" ref="B59:B82">IF(D59=E59,B58,B58+1)</f>
        <v>0</v>
      </c>
      <c r="C59" s="18">
        <f>IF('語彙表'!B6="","",'語彙表'!B6)</f>
      </c>
      <c r="D59" s="18">
        <f>IF('語彙表'!D6="","",'語彙表'!D6)</f>
      </c>
      <c r="E59" s="18">
        <f t="shared" si="3"/>
      </c>
      <c r="F59" s="18">
        <v>3</v>
      </c>
      <c r="G59" s="18" t="e">
        <f t="shared" si="4"/>
        <v>#N/A</v>
      </c>
      <c r="H59" s="18" t="e">
        <f t="shared" si="5"/>
        <v>#N/A</v>
      </c>
      <c r="J59" s="18">
        <f t="shared" si="1"/>
      </c>
      <c r="K59" s="18">
        <f t="shared" si="2"/>
      </c>
    </row>
    <row r="60" spans="2:11" ht="10.5" customHeight="1" hidden="1">
      <c r="B60" s="18">
        <f t="shared" si="6"/>
        <v>0</v>
      </c>
      <c r="C60" s="18">
        <f>IF('語彙表'!B7="","",'語彙表'!B7)</f>
      </c>
      <c r="D60" s="18">
        <f>IF('語彙表'!D7="","",'語彙表'!D7)</f>
      </c>
      <c r="E60" s="18">
        <f t="shared" si="3"/>
      </c>
      <c r="F60" s="18">
        <v>4</v>
      </c>
      <c r="G60" s="18" t="e">
        <f t="shared" si="4"/>
        <v>#N/A</v>
      </c>
      <c r="H60" s="18" t="e">
        <f t="shared" si="5"/>
        <v>#N/A</v>
      </c>
      <c r="J60" s="18">
        <f t="shared" si="1"/>
      </c>
      <c r="K60" s="18">
        <f t="shared" si="2"/>
      </c>
    </row>
    <row r="61" spans="2:11" ht="10.5" customHeight="1" hidden="1">
      <c r="B61" s="18">
        <f t="shared" si="6"/>
        <v>0</v>
      </c>
      <c r="C61" s="18">
        <f>IF('語彙表'!B8="","",'語彙表'!B8)</f>
      </c>
      <c r="D61" s="18">
        <f>IF('語彙表'!D8="","",'語彙表'!D8)</f>
      </c>
      <c r="E61" s="18">
        <f t="shared" si="3"/>
      </c>
      <c r="F61" s="18">
        <v>5</v>
      </c>
      <c r="G61" s="18" t="e">
        <f t="shared" si="4"/>
        <v>#N/A</v>
      </c>
      <c r="H61" s="18" t="e">
        <f t="shared" si="5"/>
        <v>#N/A</v>
      </c>
      <c r="J61" s="18">
        <f t="shared" si="1"/>
      </c>
      <c r="K61" s="18">
        <f t="shared" si="2"/>
      </c>
    </row>
    <row r="62" spans="2:11" ht="10.5" customHeight="1" hidden="1">
      <c r="B62" s="18">
        <f t="shared" si="6"/>
        <v>0</v>
      </c>
      <c r="C62" s="18">
        <f>IF('語彙表'!B9="","",'語彙表'!B9)</f>
      </c>
      <c r="D62" s="18">
        <f>IF('語彙表'!D9="","",'語彙表'!D9)</f>
      </c>
      <c r="E62" s="18">
        <f t="shared" si="3"/>
      </c>
      <c r="F62" s="18">
        <v>6</v>
      </c>
      <c r="G62" s="18" t="e">
        <f t="shared" si="4"/>
        <v>#N/A</v>
      </c>
      <c r="H62" s="18" t="e">
        <f t="shared" si="5"/>
        <v>#N/A</v>
      </c>
      <c r="J62" s="18">
        <f t="shared" si="1"/>
      </c>
      <c r="K62" s="18">
        <f t="shared" si="2"/>
      </c>
    </row>
    <row r="63" spans="2:11" ht="10.5" customHeight="1" hidden="1">
      <c r="B63" s="18">
        <f t="shared" si="6"/>
        <v>0</v>
      </c>
      <c r="C63" s="18">
        <f>IF('語彙表'!B10="","",'語彙表'!B10)</f>
      </c>
      <c r="D63" s="18">
        <f>IF('語彙表'!D10="","",'語彙表'!D10)</f>
      </c>
      <c r="E63" s="18">
        <f t="shared" si="3"/>
      </c>
      <c r="F63" s="18">
        <v>7</v>
      </c>
      <c r="G63" s="18" t="e">
        <f t="shared" si="4"/>
        <v>#N/A</v>
      </c>
      <c r="H63" s="18" t="e">
        <f t="shared" si="5"/>
        <v>#N/A</v>
      </c>
      <c r="J63" s="18">
        <f t="shared" si="1"/>
      </c>
      <c r="K63" s="18">
        <f t="shared" si="2"/>
      </c>
    </row>
    <row r="64" spans="2:11" ht="10.5" customHeight="1" hidden="1">
      <c r="B64" s="18">
        <f t="shared" si="6"/>
        <v>0</v>
      </c>
      <c r="C64" s="18">
        <f>IF('語彙表'!B11="","",'語彙表'!B11)</f>
      </c>
      <c r="D64" s="18">
        <f>IF('語彙表'!D11="","",'語彙表'!D11)</f>
      </c>
      <c r="E64" s="18">
        <f t="shared" si="3"/>
      </c>
      <c r="F64" s="18">
        <v>8</v>
      </c>
      <c r="G64" s="18" t="e">
        <f t="shared" si="4"/>
        <v>#N/A</v>
      </c>
      <c r="H64" s="18" t="e">
        <f t="shared" si="5"/>
        <v>#N/A</v>
      </c>
      <c r="J64" s="18">
        <f t="shared" si="1"/>
      </c>
      <c r="K64" s="18">
        <f t="shared" si="2"/>
      </c>
    </row>
    <row r="65" spans="2:11" ht="10.5" customHeight="1" hidden="1">
      <c r="B65" s="18">
        <f t="shared" si="6"/>
        <v>0</v>
      </c>
      <c r="C65" s="18">
        <f>IF('語彙表'!B12="","",'語彙表'!B12)</f>
      </c>
      <c r="D65" s="18">
        <f>IF('語彙表'!D12="","",'語彙表'!D12)</f>
      </c>
      <c r="E65" s="18">
        <f t="shared" si="3"/>
      </c>
      <c r="F65" s="18">
        <v>9</v>
      </c>
      <c r="G65" s="18" t="e">
        <f t="shared" si="4"/>
        <v>#N/A</v>
      </c>
      <c r="H65" s="18" t="e">
        <f t="shared" si="5"/>
        <v>#N/A</v>
      </c>
      <c r="J65" s="18">
        <f t="shared" si="1"/>
      </c>
      <c r="K65" s="18">
        <f t="shared" si="2"/>
      </c>
    </row>
    <row r="66" spans="2:11" ht="10.5" customHeight="1" hidden="1">
      <c r="B66" s="18">
        <f t="shared" si="6"/>
        <v>0</v>
      </c>
      <c r="C66" s="18">
        <f>IF('語彙表'!B13="","",'語彙表'!B13)</f>
      </c>
      <c r="D66" s="18">
        <f>IF('語彙表'!D13="","",'語彙表'!D13)</f>
      </c>
      <c r="E66" s="18">
        <f t="shared" si="3"/>
      </c>
      <c r="F66" s="18">
        <v>10</v>
      </c>
      <c r="G66" s="18" t="e">
        <f t="shared" si="4"/>
        <v>#N/A</v>
      </c>
      <c r="H66" s="18" t="e">
        <f t="shared" si="5"/>
        <v>#N/A</v>
      </c>
      <c r="J66" s="18">
        <f t="shared" si="1"/>
      </c>
      <c r="K66" s="18">
        <f t="shared" si="2"/>
      </c>
    </row>
    <row r="67" spans="2:11" ht="10.5" customHeight="1" hidden="1">
      <c r="B67" s="18">
        <f t="shared" si="6"/>
        <v>0</v>
      </c>
      <c r="C67" s="18">
        <f>IF('語彙表'!B14="","",'語彙表'!B14)</f>
      </c>
      <c r="D67" s="18">
        <f>IF('語彙表'!D14="","",'語彙表'!D14)</f>
      </c>
      <c r="E67" s="18">
        <f t="shared" si="3"/>
      </c>
      <c r="F67" s="18">
        <v>11</v>
      </c>
      <c r="G67" s="18" t="e">
        <f t="shared" si="4"/>
        <v>#N/A</v>
      </c>
      <c r="H67" s="18" t="e">
        <f t="shared" si="5"/>
        <v>#N/A</v>
      </c>
      <c r="J67" s="18">
        <f aca="true" t="shared" si="7" ref="J67:J80">IF(ISERROR(G67),"",G67)</f>
      </c>
      <c r="K67" s="18">
        <f t="shared" si="2"/>
      </c>
    </row>
    <row r="68" spans="2:11" ht="10.5" customHeight="1" hidden="1">
      <c r="B68" s="18">
        <f t="shared" si="6"/>
        <v>0</v>
      </c>
      <c r="C68" s="18">
        <f>IF('語彙表'!B15="","",'語彙表'!B15)</f>
      </c>
      <c r="D68" s="18">
        <f>IF('語彙表'!D15="","",'語彙表'!D15)</f>
      </c>
      <c r="E68" s="18">
        <f t="shared" si="3"/>
      </c>
      <c r="F68" s="18">
        <v>12</v>
      </c>
      <c r="G68" s="18" t="e">
        <f t="shared" si="4"/>
        <v>#N/A</v>
      </c>
      <c r="H68" s="18" t="e">
        <f t="shared" si="5"/>
        <v>#N/A</v>
      </c>
      <c r="J68" s="18">
        <f t="shared" si="7"/>
      </c>
      <c r="K68" s="18">
        <f t="shared" si="2"/>
      </c>
    </row>
    <row r="69" spans="2:11" ht="10.5" customHeight="1" hidden="1">
      <c r="B69" s="18">
        <f t="shared" si="6"/>
        <v>0</v>
      </c>
      <c r="C69" s="18">
        <f>IF('語彙表'!B16="","",'語彙表'!B16)</f>
      </c>
      <c r="D69" s="18">
        <f>IF('語彙表'!D16="","",'語彙表'!D16)</f>
      </c>
      <c r="E69" s="18">
        <f t="shared" si="3"/>
      </c>
      <c r="F69" s="18">
        <v>13</v>
      </c>
      <c r="G69" s="18" t="e">
        <f t="shared" si="4"/>
        <v>#N/A</v>
      </c>
      <c r="H69" s="18" t="e">
        <f t="shared" si="5"/>
        <v>#N/A</v>
      </c>
      <c r="J69" s="18">
        <f t="shared" si="7"/>
      </c>
      <c r="K69" s="18">
        <f t="shared" si="2"/>
      </c>
    </row>
    <row r="70" spans="2:11" ht="10.5" customHeight="1" hidden="1">
      <c r="B70" s="18">
        <f t="shared" si="6"/>
        <v>0</v>
      </c>
      <c r="C70" s="18">
        <f>IF('語彙表'!B17="","",'語彙表'!B17)</f>
      </c>
      <c r="D70" s="18">
        <f>IF('語彙表'!D17="","",'語彙表'!D17)</f>
      </c>
      <c r="E70" s="18">
        <f t="shared" si="3"/>
      </c>
      <c r="F70" s="18">
        <v>14</v>
      </c>
      <c r="G70" s="18" t="e">
        <f t="shared" si="4"/>
        <v>#N/A</v>
      </c>
      <c r="H70" s="18" t="e">
        <f t="shared" si="5"/>
        <v>#N/A</v>
      </c>
      <c r="J70" s="18">
        <f t="shared" si="7"/>
      </c>
      <c r="K70" s="18">
        <f t="shared" si="2"/>
      </c>
    </row>
    <row r="71" spans="2:11" ht="10.5" customHeight="1" hidden="1">
      <c r="B71" s="18">
        <f t="shared" si="6"/>
        <v>0</v>
      </c>
      <c r="C71" s="18">
        <f>IF('語彙表'!B18="","",'語彙表'!B18)</f>
      </c>
      <c r="D71" s="18">
        <f>IF('語彙表'!D18="","",'語彙表'!D18)</f>
      </c>
      <c r="E71" s="18">
        <f t="shared" si="3"/>
      </c>
      <c r="F71" s="18">
        <v>15</v>
      </c>
      <c r="G71" s="18" t="e">
        <f t="shared" si="4"/>
        <v>#N/A</v>
      </c>
      <c r="H71" s="18" t="e">
        <f t="shared" si="5"/>
        <v>#N/A</v>
      </c>
      <c r="J71" s="18">
        <f t="shared" si="7"/>
      </c>
      <c r="K71" s="18">
        <f t="shared" si="2"/>
      </c>
    </row>
    <row r="72" spans="2:11" ht="10.5" customHeight="1" hidden="1">
      <c r="B72" s="18">
        <f t="shared" si="6"/>
        <v>0</v>
      </c>
      <c r="C72" s="18">
        <f>IF('語彙表'!B19="","",'語彙表'!B19)</f>
      </c>
      <c r="D72" s="18">
        <f>IF('語彙表'!D19="","",'語彙表'!D19)</f>
      </c>
      <c r="E72" s="18">
        <f t="shared" si="3"/>
      </c>
      <c r="F72" s="18">
        <v>16</v>
      </c>
      <c r="G72" s="18" t="e">
        <f t="shared" si="4"/>
        <v>#N/A</v>
      </c>
      <c r="H72" s="18" t="e">
        <f t="shared" si="5"/>
        <v>#N/A</v>
      </c>
      <c r="J72" s="18">
        <f t="shared" si="7"/>
      </c>
      <c r="K72" s="18">
        <f t="shared" si="2"/>
      </c>
    </row>
    <row r="73" spans="2:11" ht="10.5" customHeight="1" hidden="1">
      <c r="B73" s="18">
        <f t="shared" si="6"/>
        <v>0</v>
      </c>
      <c r="C73" s="18">
        <f>IF('語彙表'!B20="","",'語彙表'!B20)</f>
      </c>
      <c r="D73" s="18">
        <f>IF('語彙表'!D20="","",'語彙表'!D20)</f>
      </c>
      <c r="E73" s="18">
        <f t="shared" si="3"/>
      </c>
      <c r="F73" s="18">
        <v>17</v>
      </c>
      <c r="G73" s="18" t="e">
        <f t="shared" si="4"/>
        <v>#N/A</v>
      </c>
      <c r="H73" s="18" t="e">
        <f t="shared" si="5"/>
        <v>#N/A</v>
      </c>
      <c r="J73" s="18">
        <f t="shared" si="7"/>
      </c>
      <c r="K73" s="18">
        <f t="shared" si="2"/>
      </c>
    </row>
    <row r="74" spans="2:11" ht="10.5" customHeight="1" hidden="1">
      <c r="B74" s="18">
        <f t="shared" si="6"/>
        <v>0</v>
      </c>
      <c r="C74" s="18">
        <f>IF('語彙表'!B21="","",'語彙表'!B21)</f>
      </c>
      <c r="D74" s="18">
        <f>IF('語彙表'!D21="","",'語彙表'!D21)</f>
      </c>
      <c r="E74" s="18">
        <f t="shared" si="3"/>
      </c>
      <c r="F74" s="18">
        <v>18</v>
      </c>
      <c r="G74" s="18" t="e">
        <f t="shared" si="4"/>
        <v>#N/A</v>
      </c>
      <c r="H74" s="18" t="e">
        <f t="shared" si="5"/>
        <v>#N/A</v>
      </c>
      <c r="J74" s="18">
        <f t="shared" si="7"/>
      </c>
      <c r="K74" s="18">
        <f t="shared" si="2"/>
      </c>
    </row>
    <row r="75" spans="2:11" ht="10.5" customHeight="1" hidden="1">
      <c r="B75" s="18">
        <f t="shared" si="6"/>
        <v>0</v>
      </c>
      <c r="C75" s="18">
        <f>IF('語彙表'!B22="","",'語彙表'!B22)</f>
      </c>
      <c r="D75" s="18">
        <f>IF('語彙表'!D22="","",'語彙表'!D22)</f>
      </c>
      <c r="E75" s="18">
        <f t="shared" si="3"/>
      </c>
      <c r="F75" s="18">
        <v>19</v>
      </c>
      <c r="G75" s="18" t="e">
        <f t="shared" si="4"/>
        <v>#N/A</v>
      </c>
      <c r="H75" s="18" t="e">
        <f t="shared" si="5"/>
        <v>#N/A</v>
      </c>
      <c r="J75" s="18">
        <f t="shared" si="7"/>
      </c>
      <c r="K75" s="18">
        <f t="shared" si="2"/>
      </c>
    </row>
    <row r="76" spans="2:11" ht="10.5" customHeight="1" hidden="1">
      <c r="B76" s="18">
        <f t="shared" si="6"/>
        <v>0</v>
      </c>
      <c r="C76" s="18">
        <f>IF('語彙表'!B23="","",'語彙表'!B23)</f>
      </c>
      <c r="D76" s="18">
        <f>IF('語彙表'!D23="","",'語彙表'!D23)</f>
      </c>
      <c r="E76" s="18">
        <f t="shared" si="3"/>
      </c>
      <c r="F76" s="18">
        <v>20</v>
      </c>
      <c r="G76" s="18" t="e">
        <f t="shared" si="4"/>
        <v>#N/A</v>
      </c>
      <c r="H76" s="18" t="e">
        <f t="shared" si="5"/>
        <v>#N/A</v>
      </c>
      <c r="J76" s="18">
        <f t="shared" si="7"/>
      </c>
      <c r="K76" s="18">
        <f t="shared" si="2"/>
      </c>
    </row>
    <row r="77" spans="2:11" ht="10.5" customHeight="1" hidden="1">
      <c r="B77" s="18">
        <f t="shared" si="6"/>
        <v>0</v>
      </c>
      <c r="C77" s="18">
        <f>IF('語彙表'!B24="","",'語彙表'!B24)</f>
      </c>
      <c r="D77" s="18">
        <f>IF('語彙表'!D24="","",'語彙表'!D24)</f>
      </c>
      <c r="E77" s="18">
        <f t="shared" si="3"/>
      </c>
      <c r="F77" s="18">
        <v>21</v>
      </c>
      <c r="G77" s="18" t="e">
        <f t="shared" si="4"/>
        <v>#N/A</v>
      </c>
      <c r="H77" s="18" t="e">
        <f t="shared" si="5"/>
        <v>#N/A</v>
      </c>
      <c r="J77" s="18">
        <f t="shared" si="7"/>
      </c>
      <c r="K77" s="18">
        <f t="shared" si="2"/>
      </c>
    </row>
    <row r="78" spans="2:11" ht="10.5" customHeight="1" hidden="1">
      <c r="B78" s="18">
        <f t="shared" si="6"/>
        <v>0</v>
      </c>
      <c r="C78" s="18">
        <f>IF('語彙表'!B25="","",'語彙表'!B25)</f>
      </c>
      <c r="D78" s="18">
        <f>IF('語彙表'!D25="","",'語彙表'!D25)</f>
      </c>
      <c r="E78" s="18">
        <f t="shared" si="3"/>
      </c>
      <c r="F78" s="18">
        <v>22</v>
      </c>
      <c r="G78" s="18" t="e">
        <f t="shared" si="4"/>
        <v>#N/A</v>
      </c>
      <c r="H78" s="18" t="e">
        <f t="shared" si="5"/>
        <v>#N/A</v>
      </c>
      <c r="J78" s="18">
        <f t="shared" si="7"/>
      </c>
      <c r="K78" s="18">
        <f t="shared" si="2"/>
      </c>
    </row>
    <row r="79" spans="2:11" ht="10.5" customHeight="1" hidden="1">
      <c r="B79" s="18">
        <f t="shared" si="6"/>
        <v>0</v>
      </c>
      <c r="C79" s="18">
        <f>IF('語彙表'!B26="","",'語彙表'!B26)</f>
      </c>
      <c r="D79" s="18">
        <f>IF('語彙表'!D26="","",'語彙表'!D26)</f>
      </c>
      <c r="E79" s="18">
        <f t="shared" si="3"/>
      </c>
      <c r="F79" s="18">
        <v>23</v>
      </c>
      <c r="G79" s="18" t="e">
        <f t="shared" si="4"/>
        <v>#N/A</v>
      </c>
      <c r="H79" s="18" t="e">
        <f t="shared" si="5"/>
        <v>#N/A</v>
      </c>
      <c r="J79" s="18">
        <f t="shared" si="7"/>
      </c>
      <c r="K79" s="18">
        <f t="shared" si="2"/>
      </c>
    </row>
    <row r="80" spans="2:11" ht="10.5" customHeight="1" hidden="1">
      <c r="B80" s="18">
        <f t="shared" si="6"/>
        <v>0</v>
      </c>
      <c r="C80" s="18">
        <f>IF('語彙表'!B27="","",'語彙表'!B27)</f>
      </c>
      <c r="D80" s="18">
        <f>IF('語彙表'!D27="","",'語彙表'!D27)</f>
      </c>
      <c r="E80" s="18">
        <f t="shared" si="3"/>
      </c>
      <c r="F80" s="18">
        <v>24</v>
      </c>
      <c r="G80" s="18" t="e">
        <f t="shared" si="4"/>
        <v>#N/A</v>
      </c>
      <c r="H80" s="18" t="e">
        <f t="shared" si="5"/>
        <v>#N/A</v>
      </c>
      <c r="J80" s="18">
        <f t="shared" si="7"/>
      </c>
      <c r="K80" s="18">
        <f t="shared" si="2"/>
      </c>
    </row>
    <row r="81" spans="2:11" ht="10.5" customHeight="1" hidden="1">
      <c r="B81" s="18">
        <f t="shared" si="6"/>
        <v>0</v>
      </c>
      <c r="C81" s="18">
        <f>IF('語彙表'!B28="","",'語彙表'!B28)</f>
      </c>
      <c r="D81" s="18">
        <f>IF('語彙表'!D28="","",'語彙表'!D28)</f>
      </c>
      <c r="E81" s="18">
        <f t="shared" si="3"/>
      </c>
      <c r="F81" s="18">
        <v>25</v>
      </c>
      <c r="G81" s="18" t="e">
        <f t="shared" si="4"/>
        <v>#N/A</v>
      </c>
      <c r="H81" s="18" t="e">
        <f>VLOOKUP(F81,$B$57:$E$82,4,FALSE)</f>
        <v>#N/A</v>
      </c>
      <c r="J81" s="18">
        <f>IF(ISERROR(G81),"",G81)</f>
      </c>
      <c r="K81" s="18">
        <f>IF(ISERROR(H81),"",H81)</f>
      </c>
    </row>
    <row r="82" spans="2:5" ht="10.5" customHeight="1" hidden="1">
      <c r="B82" s="18">
        <f t="shared" si="6"/>
        <v>0</v>
      </c>
      <c r="C82" s="18">
        <f>IF('語彙表'!B29="","",'語彙表'!B29)</f>
      </c>
      <c r="D82" s="18">
        <f>IF('語彙表'!D29="","",'語彙表'!D29)</f>
      </c>
      <c r="E82" s="18">
        <f t="shared" si="3"/>
      </c>
    </row>
    <row r="83" ht="10.5" customHeight="1" hidden="1"/>
    <row r="84" spans="3:4" ht="10.5" customHeight="1" hidden="1">
      <c r="C84" s="18" t="s">
        <v>22</v>
      </c>
      <c r="D84" s="18" t="s">
        <v>23</v>
      </c>
    </row>
    <row r="85" spans="2:12" ht="10.5" customHeight="1" hidden="1">
      <c r="B85" s="23">
        <v>1</v>
      </c>
      <c r="C85" s="18">
        <f aca="true" t="shared" si="8" ref="C85:C110">J57</f>
      </c>
      <c r="D85" s="18">
        <f aca="true" t="shared" si="9" ref="D85:D110">K57</f>
      </c>
      <c r="E85" s="18">
        <f>COUNTBLANK($C$85:C85)</f>
        <v>1</v>
      </c>
      <c r="F85" s="18">
        <f aca="true" t="shared" si="10" ref="F85:F113">IF(E85=0,C85,VLOOKUP(E85,$B$85:$D$109,2,FALSE))</f>
      </c>
      <c r="G85" s="18">
        <f aca="true" t="shared" si="11" ref="G85:G113">IF(E85=0,D85,VLOOKUP(E85,$B$85:$D$109,3,FALSE))</f>
      </c>
      <c r="H85" s="18" t="e">
        <f aca="true" t="shared" si="12" ref="H85:H113">CODE(G85)</f>
        <v>#VALUE!</v>
      </c>
      <c r="I85" s="18" t="e">
        <f>RANK(H85,$H$85:$H$88)</f>
        <v>#VALUE!</v>
      </c>
      <c r="J85" s="18">
        <f>G85</f>
      </c>
      <c r="K85" s="18">
        <v>1</v>
      </c>
      <c r="L85" s="18" t="e">
        <f>VLOOKUP(K85,$I$85:$J$88,2,FALSE)</f>
        <v>#N/A</v>
      </c>
    </row>
    <row r="86" spans="2:12" ht="10.5" customHeight="1" hidden="1">
      <c r="B86" s="23">
        <v>2</v>
      </c>
      <c r="C86" s="18">
        <f t="shared" si="8"/>
      </c>
      <c r="D86" s="18">
        <f t="shared" si="9"/>
      </c>
      <c r="E86" s="18">
        <f>COUNTBLANK($C$85:C86)</f>
        <v>2</v>
      </c>
      <c r="F86" s="18">
        <f t="shared" si="10"/>
      </c>
      <c r="G86" s="18">
        <f t="shared" si="11"/>
      </c>
      <c r="H86" s="18" t="e">
        <f t="shared" si="12"/>
        <v>#VALUE!</v>
      </c>
      <c r="I86" s="18" t="e">
        <f>RANK(H86,$H$85:$H$88)</f>
        <v>#VALUE!</v>
      </c>
      <c r="J86" s="18">
        <f>G86</f>
      </c>
      <c r="K86" s="18">
        <v>2</v>
      </c>
      <c r="L86" s="18" t="e">
        <f>VLOOKUP(K86,$I$85:$J$88,2,FALSE)</f>
        <v>#N/A</v>
      </c>
    </row>
    <row r="87" spans="2:12" ht="10.5" customHeight="1" hidden="1">
      <c r="B87" s="23">
        <v>3</v>
      </c>
      <c r="C87" s="18">
        <f t="shared" si="8"/>
      </c>
      <c r="D87" s="18">
        <f t="shared" si="9"/>
      </c>
      <c r="E87" s="18">
        <f>COUNTBLANK($C$85:C87)</f>
        <v>3</v>
      </c>
      <c r="F87" s="18">
        <f t="shared" si="10"/>
      </c>
      <c r="G87" s="18">
        <f t="shared" si="11"/>
      </c>
      <c r="H87" s="18" t="e">
        <f t="shared" si="12"/>
        <v>#VALUE!</v>
      </c>
      <c r="I87" s="18" t="e">
        <f>RANK(H87,$H$85:$H$88)</f>
        <v>#VALUE!</v>
      </c>
      <c r="J87" s="18">
        <f>G87</f>
      </c>
      <c r="K87" s="18">
        <v>3</v>
      </c>
      <c r="L87" s="18" t="e">
        <f>VLOOKUP(K87,$I$85:$J$88,2,FALSE)</f>
        <v>#N/A</v>
      </c>
    </row>
    <row r="88" spans="2:12" ht="10.5" customHeight="1" hidden="1">
      <c r="B88" s="23">
        <v>4</v>
      </c>
      <c r="C88" s="18">
        <f t="shared" si="8"/>
      </c>
      <c r="D88" s="18">
        <f t="shared" si="9"/>
      </c>
      <c r="E88" s="18">
        <f>COUNTBLANK($C$85:C88)</f>
        <v>4</v>
      </c>
      <c r="F88" s="18">
        <f t="shared" si="10"/>
      </c>
      <c r="G88" s="18">
        <f t="shared" si="11"/>
      </c>
      <c r="H88" s="18" t="e">
        <f t="shared" si="12"/>
        <v>#VALUE!</v>
      </c>
      <c r="I88" s="18" t="e">
        <f>RANK(H88,$H$85:$H$88)</f>
        <v>#VALUE!</v>
      </c>
      <c r="J88" s="18">
        <f>G88</f>
      </c>
      <c r="K88" s="18">
        <v>4</v>
      </c>
      <c r="L88" s="18" t="e">
        <f>VLOOKUP(K88,$I$85:$J$88,2,FALSE)</f>
        <v>#N/A</v>
      </c>
    </row>
    <row r="89" spans="2:8" ht="10.5" customHeight="1" hidden="1">
      <c r="B89" s="23">
        <v>5</v>
      </c>
      <c r="C89" s="18">
        <f t="shared" si="8"/>
      </c>
      <c r="D89" s="18">
        <f t="shared" si="9"/>
      </c>
      <c r="E89" s="18">
        <f>COUNTBLANK($C$85:C89)</f>
        <v>5</v>
      </c>
      <c r="F89" s="18">
        <f t="shared" si="10"/>
      </c>
      <c r="G89" s="18">
        <f t="shared" si="11"/>
      </c>
      <c r="H89" s="18" t="e">
        <f t="shared" si="12"/>
        <v>#VALUE!</v>
      </c>
    </row>
    <row r="90" spans="2:8" ht="10.5" customHeight="1" hidden="1">
      <c r="B90" s="23">
        <v>6</v>
      </c>
      <c r="C90" s="18">
        <f t="shared" si="8"/>
      </c>
      <c r="D90" s="18">
        <f t="shared" si="9"/>
      </c>
      <c r="E90" s="18">
        <f>COUNTBLANK($C$85:C90)</f>
        <v>6</v>
      </c>
      <c r="F90" s="18">
        <f t="shared" si="10"/>
      </c>
      <c r="G90" s="18">
        <f t="shared" si="11"/>
      </c>
      <c r="H90" s="18" t="e">
        <f t="shared" si="12"/>
        <v>#VALUE!</v>
      </c>
    </row>
    <row r="91" spans="2:8" ht="10.5" customHeight="1" hidden="1">
      <c r="B91" s="23">
        <v>7</v>
      </c>
      <c r="C91" s="18">
        <f t="shared" si="8"/>
      </c>
      <c r="D91" s="18">
        <f t="shared" si="9"/>
      </c>
      <c r="E91" s="18">
        <f>COUNTBLANK($C$85:C91)</f>
        <v>7</v>
      </c>
      <c r="F91" s="18">
        <f t="shared" si="10"/>
      </c>
      <c r="G91" s="18">
        <f t="shared" si="11"/>
      </c>
      <c r="H91" s="18" t="e">
        <f t="shared" si="12"/>
        <v>#VALUE!</v>
      </c>
    </row>
    <row r="92" spans="2:8" ht="10.5" customHeight="1" hidden="1">
      <c r="B92" s="23">
        <v>8</v>
      </c>
      <c r="C92" s="18">
        <f t="shared" si="8"/>
      </c>
      <c r="D92" s="18">
        <f t="shared" si="9"/>
      </c>
      <c r="E92" s="18">
        <f>COUNTBLANK($C$85:C92)</f>
        <v>8</v>
      </c>
      <c r="F92" s="18">
        <f t="shared" si="10"/>
      </c>
      <c r="G92" s="18">
        <f t="shared" si="11"/>
      </c>
      <c r="H92" s="18" t="e">
        <f t="shared" si="12"/>
        <v>#VALUE!</v>
      </c>
    </row>
    <row r="93" spans="2:8" ht="10.5" customHeight="1" hidden="1">
      <c r="B93" s="23">
        <v>9</v>
      </c>
      <c r="C93" s="18">
        <f t="shared" si="8"/>
      </c>
      <c r="D93" s="18">
        <f t="shared" si="9"/>
      </c>
      <c r="E93" s="18">
        <f>COUNTBLANK($C$85:C93)</f>
        <v>9</v>
      </c>
      <c r="F93" s="18">
        <f t="shared" si="10"/>
      </c>
      <c r="G93" s="18">
        <f t="shared" si="11"/>
      </c>
      <c r="H93" s="18" t="e">
        <f t="shared" si="12"/>
        <v>#VALUE!</v>
      </c>
    </row>
    <row r="94" spans="2:8" ht="10.5" customHeight="1" hidden="1">
      <c r="B94" s="23">
        <v>10</v>
      </c>
      <c r="C94" s="18">
        <f t="shared" si="8"/>
      </c>
      <c r="D94" s="18">
        <f t="shared" si="9"/>
      </c>
      <c r="E94" s="18">
        <f>COUNTBLANK($C$85:C94)</f>
        <v>10</v>
      </c>
      <c r="F94" s="18">
        <f t="shared" si="10"/>
      </c>
      <c r="G94" s="18">
        <f t="shared" si="11"/>
      </c>
      <c r="H94" s="18" t="e">
        <f t="shared" si="12"/>
        <v>#VALUE!</v>
      </c>
    </row>
    <row r="95" spans="2:8" ht="10.5" customHeight="1" hidden="1">
      <c r="B95" s="23">
        <v>11</v>
      </c>
      <c r="C95" s="18">
        <f t="shared" si="8"/>
      </c>
      <c r="D95" s="18">
        <f t="shared" si="9"/>
      </c>
      <c r="E95" s="18">
        <f>COUNTBLANK($C$85:C95)</f>
        <v>11</v>
      </c>
      <c r="F95" s="18">
        <f t="shared" si="10"/>
      </c>
      <c r="G95" s="18">
        <f t="shared" si="11"/>
      </c>
      <c r="H95" s="18" t="e">
        <f t="shared" si="12"/>
        <v>#VALUE!</v>
      </c>
    </row>
    <row r="96" spans="2:8" ht="10.5" customHeight="1" hidden="1">
      <c r="B96" s="23">
        <v>12</v>
      </c>
      <c r="C96" s="18">
        <f t="shared" si="8"/>
      </c>
      <c r="D96" s="18">
        <f t="shared" si="9"/>
      </c>
      <c r="E96" s="18">
        <f>COUNTBLANK($C$85:C96)</f>
        <v>12</v>
      </c>
      <c r="F96" s="18">
        <f t="shared" si="10"/>
      </c>
      <c r="G96" s="18">
        <f t="shared" si="11"/>
      </c>
      <c r="H96" s="18" t="e">
        <f t="shared" si="12"/>
        <v>#VALUE!</v>
      </c>
    </row>
    <row r="97" spans="2:8" ht="10.5" customHeight="1" hidden="1">
      <c r="B97" s="23">
        <v>13</v>
      </c>
      <c r="C97" s="18">
        <f t="shared" si="8"/>
      </c>
      <c r="D97" s="18">
        <f t="shared" si="9"/>
      </c>
      <c r="E97" s="18">
        <f>COUNTBLANK($C$85:C97)</f>
        <v>13</v>
      </c>
      <c r="F97" s="18">
        <f t="shared" si="10"/>
      </c>
      <c r="G97" s="18">
        <f t="shared" si="11"/>
      </c>
      <c r="H97" s="18" t="e">
        <f t="shared" si="12"/>
        <v>#VALUE!</v>
      </c>
    </row>
    <row r="98" spans="2:8" ht="10.5" customHeight="1" hidden="1">
      <c r="B98" s="23">
        <v>14</v>
      </c>
      <c r="C98" s="18">
        <f t="shared" si="8"/>
      </c>
      <c r="D98" s="18">
        <f t="shared" si="9"/>
      </c>
      <c r="E98" s="18">
        <f>COUNTBLANK($C$85:C98)</f>
        <v>14</v>
      </c>
      <c r="F98" s="18">
        <f t="shared" si="10"/>
      </c>
      <c r="G98" s="18">
        <f t="shared" si="11"/>
      </c>
      <c r="H98" s="18" t="e">
        <f t="shared" si="12"/>
        <v>#VALUE!</v>
      </c>
    </row>
    <row r="99" spans="2:8" ht="10.5" customHeight="1" hidden="1">
      <c r="B99" s="23">
        <v>15</v>
      </c>
      <c r="C99" s="18">
        <f t="shared" si="8"/>
      </c>
      <c r="D99" s="18">
        <f t="shared" si="9"/>
      </c>
      <c r="E99" s="18">
        <f>COUNTBLANK($C$85:C99)</f>
        <v>15</v>
      </c>
      <c r="F99" s="18">
        <f t="shared" si="10"/>
      </c>
      <c r="G99" s="18">
        <f t="shared" si="11"/>
      </c>
      <c r="H99" s="18" t="e">
        <f t="shared" si="12"/>
        <v>#VALUE!</v>
      </c>
    </row>
    <row r="100" spans="2:8" ht="10.5" customHeight="1" hidden="1">
      <c r="B100" s="23">
        <v>16</v>
      </c>
      <c r="C100" s="18">
        <f t="shared" si="8"/>
      </c>
      <c r="D100" s="18">
        <f t="shared" si="9"/>
      </c>
      <c r="E100" s="18">
        <f>COUNTBLANK($C$85:C100)</f>
        <v>16</v>
      </c>
      <c r="F100" s="18">
        <f t="shared" si="10"/>
      </c>
      <c r="G100" s="18">
        <f t="shared" si="11"/>
      </c>
      <c r="H100" s="18" t="e">
        <f t="shared" si="12"/>
        <v>#VALUE!</v>
      </c>
    </row>
    <row r="101" spans="2:8" ht="10.5" customHeight="1" hidden="1">
      <c r="B101" s="23">
        <v>17</v>
      </c>
      <c r="C101" s="18">
        <f t="shared" si="8"/>
      </c>
      <c r="D101" s="18">
        <f t="shared" si="9"/>
      </c>
      <c r="E101" s="18">
        <f>COUNTBLANK($C$85:C101)</f>
        <v>17</v>
      </c>
      <c r="F101" s="18">
        <f t="shared" si="10"/>
      </c>
      <c r="G101" s="18">
        <f t="shared" si="11"/>
      </c>
      <c r="H101" s="18" t="e">
        <f t="shared" si="12"/>
        <v>#VALUE!</v>
      </c>
    </row>
    <row r="102" spans="2:8" ht="10.5" customHeight="1" hidden="1">
      <c r="B102" s="23">
        <v>18</v>
      </c>
      <c r="C102" s="18">
        <f t="shared" si="8"/>
      </c>
      <c r="D102" s="18">
        <f t="shared" si="9"/>
      </c>
      <c r="E102" s="18">
        <f>COUNTBLANK($C$85:C102)</f>
        <v>18</v>
      </c>
      <c r="F102" s="18">
        <f t="shared" si="10"/>
      </c>
      <c r="G102" s="18">
        <f t="shared" si="11"/>
      </c>
      <c r="H102" s="18" t="e">
        <f t="shared" si="12"/>
        <v>#VALUE!</v>
      </c>
    </row>
    <row r="103" spans="2:8" ht="10.5" customHeight="1" hidden="1">
      <c r="B103" s="23">
        <v>19</v>
      </c>
      <c r="C103" s="18">
        <f t="shared" si="8"/>
      </c>
      <c r="D103" s="18">
        <f t="shared" si="9"/>
      </c>
      <c r="E103" s="18">
        <f>COUNTBLANK($C$85:C103)</f>
        <v>19</v>
      </c>
      <c r="F103" s="18">
        <f t="shared" si="10"/>
      </c>
      <c r="G103" s="18">
        <f t="shared" si="11"/>
      </c>
      <c r="H103" s="18" t="e">
        <f t="shared" si="12"/>
        <v>#VALUE!</v>
      </c>
    </row>
    <row r="104" spans="2:8" ht="10.5" customHeight="1" hidden="1">
      <c r="B104" s="23">
        <v>20</v>
      </c>
      <c r="C104" s="18">
        <f t="shared" si="8"/>
      </c>
      <c r="D104" s="18">
        <f t="shared" si="9"/>
      </c>
      <c r="E104" s="18">
        <f>COUNTBLANK($C$85:C104)</f>
        <v>20</v>
      </c>
      <c r="F104" s="18">
        <f t="shared" si="10"/>
      </c>
      <c r="G104" s="18">
        <f t="shared" si="11"/>
      </c>
      <c r="H104" s="18" t="e">
        <f t="shared" si="12"/>
        <v>#VALUE!</v>
      </c>
    </row>
    <row r="105" spans="2:8" ht="10.5" customHeight="1" hidden="1">
      <c r="B105" s="23">
        <v>21</v>
      </c>
      <c r="C105" s="18">
        <f t="shared" si="8"/>
      </c>
      <c r="D105" s="18">
        <f t="shared" si="9"/>
      </c>
      <c r="E105" s="18">
        <f>COUNTBLANK($C$85:C105)</f>
        <v>21</v>
      </c>
      <c r="F105" s="18">
        <f t="shared" si="10"/>
      </c>
      <c r="G105" s="18">
        <f t="shared" si="11"/>
      </c>
      <c r="H105" s="18" t="e">
        <f t="shared" si="12"/>
        <v>#VALUE!</v>
      </c>
    </row>
    <row r="106" spans="2:8" ht="10.5" customHeight="1" hidden="1">
      <c r="B106" s="23">
        <v>22</v>
      </c>
      <c r="C106" s="18">
        <f t="shared" si="8"/>
      </c>
      <c r="D106" s="18">
        <f t="shared" si="9"/>
      </c>
      <c r="E106" s="18">
        <f>COUNTBLANK($C$85:C106)</f>
        <v>22</v>
      </c>
      <c r="F106" s="18">
        <f t="shared" si="10"/>
      </c>
      <c r="G106" s="18">
        <f t="shared" si="11"/>
      </c>
      <c r="H106" s="18" t="e">
        <f t="shared" si="12"/>
        <v>#VALUE!</v>
      </c>
    </row>
    <row r="107" spans="2:8" ht="10.5" customHeight="1" hidden="1">
      <c r="B107" s="23">
        <v>23</v>
      </c>
      <c r="C107" s="18">
        <f t="shared" si="8"/>
      </c>
      <c r="D107" s="18">
        <f t="shared" si="9"/>
      </c>
      <c r="E107" s="18">
        <f>COUNTBLANK($C$85:C107)</f>
        <v>23</v>
      </c>
      <c r="F107" s="18">
        <f t="shared" si="10"/>
      </c>
      <c r="G107" s="18">
        <f t="shared" si="11"/>
      </c>
      <c r="H107" s="18" t="e">
        <f t="shared" si="12"/>
        <v>#VALUE!</v>
      </c>
    </row>
    <row r="108" spans="2:8" ht="10.5" customHeight="1" hidden="1">
      <c r="B108" s="23">
        <v>24</v>
      </c>
      <c r="C108" s="18">
        <f t="shared" si="8"/>
      </c>
      <c r="D108" s="18">
        <f t="shared" si="9"/>
      </c>
      <c r="E108" s="18">
        <f>COUNTBLANK($C$85:C108)</f>
        <v>24</v>
      </c>
      <c r="F108" s="18">
        <f t="shared" si="10"/>
      </c>
      <c r="G108" s="18">
        <f t="shared" si="11"/>
      </c>
      <c r="H108" s="18" t="e">
        <f t="shared" si="12"/>
        <v>#VALUE!</v>
      </c>
    </row>
    <row r="109" spans="2:8" ht="10.5" customHeight="1" hidden="1">
      <c r="B109" s="23">
        <v>25</v>
      </c>
      <c r="C109" s="18">
        <f t="shared" si="8"/>
      </c>
      <c r="D109" s="18">
        <f t="shared" si="9"/>
      </c>
      <c r="E109" s="18">
        <f>COUNTBLANK($C$85:C109)</f>
        <v>25</v>
      </c>
      <c r="F109" s="18">
        <f t="shared" si="10"/>
      </c>
      <c r="G109" s="18">
        <f t="shared" si="11"/>
      </c>
      <c r="H109" s="18" t="e">
        <f t="shared" si="12"/>
        <v>#VALUE!</v>
      </c>
    </row>
    <row r="110" spans="3:8" ht="10.5" customHeight="1" hidden="1">
      <c r="C110" s="18">
        <f t="shared" si="8"/>
        <v>0</v>
      </c>
      <c r="D110" s="18">
        <f t="shared" si="9"/>
        <v>0</v>
      </c>
      <c r="E110" s="18">
        <f>COUNTBLANK($C$85:C110)</f>
        <v>25</v>
      </c>
      <c r="F110" s="18">
        <f t="shared" si="10"/>
      </c>
      <c r="G110" s="18">
        <f t="shared" si="11"/>
      </c>
      <c r="H110" s="18" t="e">
        <f t="shared" si="12"/>
        <v>#VALUE!</v>
      </c>
    </row>
    <row r="111" spans="5:8" ht="10.5" customHeight="1" hidden="1">
      <c r="E111" s="18">
        <f>COUNTBLANK($C$85:C111)</f>
        <v>26</v>
      </c>
      <c r="F111" s="18" t="e">
        <f t="shared" si="10"/>
        <v>#N/A</v>
      </c>
      <c r="G111" s="18" t="e">
        <f t="shared" si="11"/>
        <v>#N/A</v>
      </c>
      <c r="H111" s="18" t="e">
        <f t="shared" si="12"/>
        <v>#N/A</v>
      </c>
    </row>
    <row r="112" spans="5:8" ht="10.5" customHeight="1" hidden="1">
      <c r="E112" s="18">
        <f>COUNTBLANK($C$85:C112)</f>
        <v>27</v>
      </c>
      <c r="F112" s="18" t="e">
        <f t="shared" si="10"/>
        <v>#N/A</v>
      </c>
      <c r="G112" s="18" t="e">
        <f t="shared" si="11"/>
        <v>#N/A</v>
      </c>
      <c r="H112" s="18" t="e">
        <f t="shared" si="12"/>
        <v>#N/A</v>
      </c>
    </row>
    <row r="113" spans="5:8" ht="10.5" customHeight="1" hidden="1">
      <c r="E113" s="18">
        <f>COUNTBLANK($C$85:C113)</f>
        <v>28</v>
      </c>
      <c r="F113" s="18" t="e">
        <f t="shared" si="10"/>
        <v>#N/A</v>
      </c>
      <c r="G113" s="18" t="e">
        <f t="shared" si="11"/>
        <v>#N/A</v>
      </c>
      <c r="H113" s="18" t="e">
        <f t="shared" si="12"/>
        <v>#N/A</v>
      </c>
    </row>
    <row r="114" ht="10.5" customHeight="1" hidden="1"/>
    <row r="115" spans="2:7" ht="10.5" customHeight="1" hidden="1">
      <c r="B115" s="18">
        <v>1</v>
      </c>
      <c r="C115" s="18">
        <f aca="true" ca="1" t="shared" si="13" ref="C115:C146">RAND()</f>
        <v>0.20177216045759394</v>
      </c>
      <c r="D115" s="18">
        <f>RANK(C115,$C$115:$C$118)</f>
        <v>3</v>
      </c>
      <c r="E115" s="18">
        <f>F85</f>
      </c>
      <c r="F115" s="18">
        <v>1</v>
      </c>
      <c r="G115" s="18">
        <f>VLOOKUP(F115,$D$115:$E$118,2,FALSE)</f>
      </c>
    </row>
    <row r="116" spans="3:7" ht="10.5" customHeight="1" hidden="1">
      <c r="C116" s="18">
        <f ca="1" t="shared" si="13"/>
        <v>0.37888224723764385</v>
      </c>
      <c r="D116" s="18">
        <f>RANK(C116,$C$115:$C$118)</f>
        <v>2</v>
      </c>
      <c r="E116" s="18">
        <f>F86</f>
      </c>
      <c r="F116" s="18">
        <v>2</v>
      </c>
      <c r="G116" s="18">
        <f>VLOOKUP(F116,$D$115:$E$118,2,FALSE)</f>
      </c>
    </row>
    <row r="117" spans="3:7" ht="10.5" customHeight="1" hidden="1">
      <c r="C117" s="18">
        <f ca="1" t="shared" si="13"/>
        <v>0.15046451418413742</v>
      </c>
      <c r="D117" s="18">
        <f>RANK(C117,$C$115:$C$118)</f>
        <v>4</v>
      </c>
      <c r="E117" s="18">
        <f>F87</f>
      </c>
      <c r="F117" s="18">
        <v>3</v>
      </c>
      <c r="G117" s="18">
        <f>VLOOKUP(F117,$D$115:$E$118,2,FALSE)</f>
      </c>
    </row>
    <row r="118" spans="3:7" ht="10.5" customHeight="1" hidden="1">
      <c r="C118" s="18">
        <f ca="1" t="shared" si="13"/>
        <v>0.8704369985691613</v>
      </c>
      <c r="D118" s="18">
        <f>RANK(C118,$C$115:$C$118)</f>
        <v>1</v>
      </c>
      <c r="E118" s="18">
        <f>F88</f>
      </c>
      <c r="F118" s="18">
        <v>4</v>
      </c>
      <c r="G118" s="18">
        <f>VLOOKUP(F118,$D$115:$E$118,2,FALSE)</f>
      </c>
    </row>
    <row r="119" spans="2:7" ht="10.5" customHeight="1" hidden="1">
      <c r="B119" s="18">
        <v>2</v>
      </c>
      <c r="C119" s="18">
        <f ca="1" t="shared" si="13"/>
        <v>0.5681803250643638</v>
      </c>
      <c r="D119" s="18">
        <f>RANK(C119,$C$119:$C$122)</f>
        <v>3</v>
      </c>
      <c r="E119" s="18">
        <f>F86</f>
      </c>
      <c r="F119" s="18">
        <v>1</v>
      </c>
      <c r="G119" s="18">
        <f>VLOOKUP(F119,$D$119:$E$122,2,FALSE)</f>
      </c>
    </row>
    <row r="120" spans="3:7" ht="10.5" customHeight="1" hidden="1">
      <c r="C120" s="18">
        <f ca="1" t="shared" si="13"/>
        <v>0.901242685570063</v>
      </c>
      <c r="D120" s="18">
        <f>RANK(C120,$C$119:$C$122)</f>
        <v>1</v>
      </c>
      <c r="E120" s="18">
        <f>F87</f>
      </c>
      <c r="F120" s="18">
        <v>2</v>
      </c>
      <c r="G120" s="18">
        <f>VLOOKUP(F120,$D$119:$E$122,2,FALSE)</f>
      </c>
    </row>
    <row r="121" spans="3:7" ht="10.5" customHeight="1" hidden="1">
      <c r="C121" s="18">
        <f ca="1" t="shared" si="13"/>
        <v>0.4433796718924832</v>
      </c>
      <c r="D121" s="18">
        <f>RANK(C121,$C$119:$C$122)</f>
        <v>4</v>
      </c>
      <c r="E121" s="18">
        <f>F88</f>
      </c>
      <c r="F121" s="18">
        <v>3</v>
      </c>
      <c r="G121" s="18">
        <f>VLOOKUP(F121,$D$119:$E$122,2,FALSE)</f>
      </c>
    </row>
    <row r="122" spans="3:7" ht="10.5" customHeight="1" hidden="1">
      <c r="C122" s="18">
        <f ca="1" t="shared" si="13"/>
        <v>0.6510281878083923</v>
      </c>
      <c r="D122" s="18">
        <f>RANK(C122,$C$119:$C$122)</f>
        <v>2</v>
      </c>
      <c r="E122" s="18">
        <f>F89</f>
      </c>
      <c r="F122" s="18">
        <v>4</v>
      </c>
      <c r="G122" s="18">
        <f>VLOOKUP(F122,$D$119:$E$122,2,FALSE)</f>
      </c>
    </row>
    <row r="123" spans="2:7" ht="10.5" customHeight="1" hidden="1">
      <c r="B123" s="18">
        <v>3</v>
      </c>
      <c r="C123" s="18">
        <f ca="1" t="shared" si="13"/>
        <v>0.6772525378196663</v>
      </c>
      <c r="D123" s="18">
        <f>RANK(C123,$C$123:$C$126)</f>
        <v>2</v>
      </c>
      <c r="E123" s="18">
        <f>F87</f>
      </c>
      <c r="F123" s="18">
        <v>1</v>
      </c>
      <c r="G123" s="18">
        <f>VLOOKUP(F123,$D$123:$E$126,2,FALSE)</f>
      </c>
    </row>
    <row r="124" spans="3:7" ht="10.5" customHeight="1" hidden="1">
      <c r="C124" s="18">
        <f ca="1" t="shared" si="13"/>
        <v>0.9798935286713935</v>
      </c>
      <c r="D124" s="18">
        <f>RANK(C124,$C$123:$C$126)</f>
        <v>1</v>
      </c>
      <c r="E124" s="18">
        <f>F88</f>
      </c>
      <c r="F124" s="18">
        <v>2</v>
      </c>
      <c r="G124" s="18">
        <f>VLOOKUP(F124,$D$123:$E$126,2,FALSE)</f>
      </c>
    </row>
    <row r="125" spans="3:7" ht="10.5" customHeight="1" hidden="1">
      <c r="C125" s="18">
        <f ca="1" t="shared" si="13"/>
        <v>0.07147187476010597</v>
      </c>
      <c r="D125" s="18">
        <f>RANK(C125,$C$123:$C$126)</f>
        <v>4</v>
      </c>
      <c r="E125" s="18">
        <f>F89</f>
      </c>
      <c r="F125" s="18">
        <v>3</v>
      </c>
      <c r="G125" s="18">
        <f>VLOOKUP(F125,$D$123:$E$126,2,FALSE)</f>
      </c>
    </row>
    <row r="126" spans="3:7" ht="10.5" customHeight="1" hidden="1">
      <c r="C126" s="18">
        <f ca="1" t="shared" si="13"/>
        <v>0.5459319662666196</v>
      </c>
      <c r="D126" s="18">
        <f>RANK(C126,$C$123:$C$126)</f>
        <v>3</v>
      </c>
      <c r="E126" s="18">
        <f>F90</f>
      </c>
      <c r="F126" s="18">
        <v>4</v>
      </c>
      <c r="G126" s="18">
        <f>VLOOKUP(F126,$D$123:$E$126,2,FALSE)</f>
      </c>
    </row>
    <row r="127" spans="2:7" ht="10.5" customHeight="1" hidden="1">
      <c r="B127" s="18">
        <v>4</v>
      </c>
      <c r="C127" s="18">
        <f ca="1" t="shared" si="13"/>
        <v>0.0679015432672212</v>
      </c>
      <c r="D127" s="18">
        <f>RANK(C127,$C$127:$C$130)</f>
        <v>4</v>
      </c>
      <c r="E127" s="18">
        <f>F88</f>
      </c>
      <c r="F127" s="18">
        <v>1</v>
      </c>
      <c r="G127" s="18">
        <f>VLOOKUP(F127,$D$127:$E$130,2,FALSE)</f>
      </c>
    </row>
    <row r="128" spans="3:7" ht="10.5" customHeight="1" hidden="1">
      <c r="C128" s="18">
        <f ca="1" t="shared" si="13"/>
        <v>0.387751528380174</v>
      </c>
      <c r="D128" s="18">
        <f>RANK(C128,$C$127:$C$130)</f>
        <v>2</v>
      </c>
      <c r="E128" s="18">
        <f>F89</f>
      </c>
      <c r="F128" s="18">
        <v>2</v>
      </c>
      <c r="G128" s="18">
        <f>VLOOKUP(F128,$D$127:$E$130,2,FALSE)</f>
      </c>
    </row>
    <row r="129" spans="3:7" ht="10.5" customHeight="1" hidden="1">
      <c r="C129" s="18">
        <f ca="1" t="shared" si="13"/>
        <v>0.21271589345433206</v>
      </c>
      <c r="D129" s="18">
        <f>RANK(C129,$C$127:$C$130)</f>
        <v>3</v>
      </c>
      <c r="E129" s="18">
        <f>F90</f>
      </c>
      <c r="F129" s="18">
        <v>3</v>
      </c>
      <c r="G129" s="18">
        <f>VLOOKUP(F129,$D$127:$E$130,2,FALSE)</f>
      </c>
    </row>
    <row r="130" spans="3:7" ht="10.5" customHeight="1" hidden="1">
      <c r="C130" s="18">
        <f ca="1" t="shared" si="13"/>
        <v>0.38786343732254824</v>
      </c>
      <c r="D130" s="18">
        <f>RANK(C130,$C$127:$C$130)</f>
        <v>1</v>
      </c>
      <c r="E130" s="18">
        <f>F91</f>
      </c>
      <c r="F130" s="18">
        <v>4</v>
      </c>
      <c r="G130" s="18">
        <f>VLOOKUP(F130,$D$127:$E$130,2,FALSE)</f>
      </c>
    </row>
    <row r="131" spans="2:7" ht="10.5" customHeight="1" hidden="1">
      <c r="B131" s="18">
        <v>5</v>
      </c>
      <c r="C131" s="18">
        <f ca="1" t="shared" si="13"/>
        <v>0.022620267857117682</v>
      </c>
      <c r="D131" s="18">
        <f>RANK(C131,$C$131:$C$134)</f>
        <v>4</v>
      </c>
      <c r="E131" s="18">
        <f>F89</f>
      </c>
      <c r="F131" s="18">
        <v>1</v>
      </c>
      <c r="G131" s="18">
        <f>VLOOKUP(F131,$D$131:$E$134,2,FALSE)</f>
      </c>
    </row>
    <row r="132" spans="3:7" ht="10.5" customHeight="1" hidden="1">
      <c r="C132" s="18">
        <f ca="1" t="shared" si="13"/>
        <v>0.4344069925334386</v>
      </c>
      <c r="D132" s="18">
        <f>RANK(C132,$C$131:$C$134)</f>
        <v>2</v>
      </c>
      <c r="E132" s="18">
        <f>F90</f>
      </c>
      <c r="F132" s="18">
        <v>2</v>
      </c>
      <c r="G132" s="18">
        <f>VLOOKUP(F132,$D$131:$E$134,2,FALSE)</f>
      </c>
    </row>
    <row r="133" spans="3:7" ht="10.5" customHeight="1" hidden="1">
      <c r="C133" s="18">
        <f ca="1" t="shared" si="13"/>
        <v>0.7216544982341215</v>
      </c>
      <c r="D133" s="18">
        <f>RANK(C133,$C$131:$C$134)</f>
        <v>1</v>
      </c>
      <c r="E133" s="18">
        <f>F91</f>
      </c>
      <c r="F133" s="18">
        <v>3</v>
      </c>
      <c r="G133" s="18">
        <f>VLOOKUP(F133,$D$131:$E$134,2,FALSE)</f>
      </c>
    </row>
    <row r="134" spans="3:7" ht="10.5" customHeight="1" hidden="1">
      <c r="C134" s="18">
        <f ca="1" t="shared" si="13"/>
        <v>0.3259924716023914</v>
      </c>
      <c r="D134" s="18">
        <f>RANK(C134,$C$131:$C$134)</f>
        <v>3</v>
      </c>
      <c r="E134" s="18">
        <f>F92</f>
      </c>
      <c r="F134" s="18">
        <v>4</v>
      </c>
      <c r="G134" s="18">
        <f>VLOOKUP(F134,$D$131:$E$134,2,FALSE)</f>
      </c>
    </row>
    <row r="135" spans="2:7" ht="10.5" customHeight="1" hidden="1">
      <c r="B135" s="18">
        <v>6</v>
      </c>
      <c r="C135" s="18">
        <f ca="1" t="shared" si="13"/>
        <v>0.8002442029312111</v>
      </c>
      <c r="D135" s="18">
        <f>RANK(C135,$C$135:$C$138)</f>
        <v>2</v>
      </c>
      <c r="E135" s="18">
        <f>F90</f>
      </c>
      <c r="F135" s="18">
        <v>1</v>
      </c>
      <c r="G135" s="18">
        <f>VLOOKUP(F135,$D$135:$E$138,2,FALSE)</f>
      </c>
    </row>
    <row r="136" spans="3:7" ht="10.5" customHeight="1" hidden="1">
      <c r="C136" s="18">
        <f ca="1" t="shared" si="13"/>
        <v>0.2667931115699549</v>
      </c>
      <c r="D136" s="18">
        <f>RANK(C136,$C$135:$C$138)</f>
        <v>4</v>
      </c>
      <c r="E136" s="18">
        <f>F91</f>
      </c>
      <c r="F136" s="18">
        <v>2</v>
      </c>
      <c r="G136" s="18">
        <f>VLOOKUP(F136,$D$135:$E$138,2,FALSE)</f>
      </c>
    </row>
    <row r="137" spans="3:7" ht="10.5" customHeight="1" hidden="1">
      <c r="C137" s="18">
        <f ca="1" t="shared" si="13"/>
        <v>0.9457142219673127</v>
      </c>
      <c r="D137" s="18">
        <f>RANK(C137,$C$135:$C$138)</f>
        <v>1</v>
      </c>
      <c r="E137" s="18">
        <f>F92</f>
      </c>
      <c r="F137" s="18">
        <v>3</v>
      </c>
      <c r="G137" s="18">
        <f>VLOOKUP(F137,$D$135:$E$138,2,FALSE)</f>
      </c>
    </row>
    <row r="138" spans="3:7" ht="10.5" customHeight="1" hidden="1">
      <c r="C138" s="18">
        <f ca="1" t="shared" si="13"/>
        <v>0.7108303283566793</v>
      </c>
      <c r="D138" s="18">
        <f>RANK(C138,$C$135:$C$138)</f>
        <v>3</v>
      </c>
      <c r="E138" s="18">
        <f>F93</f>
      </c>
      <c r="F138" s="18">
        <v>4</v>
      </c>
      <c r="G138" s="18">
        <f>VLOOKUP(F138,$D$135:$E$138,2,FALSE)</f>
      </c>
    </row>
    <row r="139" spans="2:7" ht="10.5" customHeight="1" hidden="1">
      <c r="B139" s="18">
        <v>7</v>
      </c>
      <c r="C139" s="18">
        <f ca="1" t="shared" si="13"/>
        <v>0.9591670589122354</v>
      </c>
      <c r="D139" s="18">
        <f>RANK(C139,$C$139:$C$142)</f>
        <v>1</v>
      </c>
      <c r="E139" s="18">
        <f>F91</f>
      </c>
      <c r="F139" s="18">
        <v>1</v>
      </c>
      <c r="G139" s="18">
        <f>VLOOKUP(F139,$D$139:$E$142,2,FALSE)</f>
      </c>
    </row>
    <row r="140" spans="3:7" ht="10.5" customHeight="1" hidden="1">
      <c r="C140" s="18">
        <f ca="1" t="shared" si="13"/>
        <v>0.7356354006600125</v>
      </c>
      <c r="D140" s="18">
        <f>RANK(C140,$C$139:$C$142)</f>
        <v>3</v>
      </c>
      <c r="E140" s="18">
        <f>F92</f>
      </c>
      <c r="F140" s="18">
        <v>2</v>
      </c>
      <c r="G140" s="18">
        <f>VLOOKUP(F140,$D$139:$E$142,2,FALSE)</f>
      </c>
    </row>
    <row r="141" spans="3:7" ht="10.5" customHeight="1" hidden="1">
      <c r="C141" s="18">
        <f ca="1" t="shared" si="13"/>
        <v>0.9372718718026769</v>
      </c>
      <c r="D141" s="18">
        <f>RANK(C141,$C$139:$C$142)</f>
        <v>2</v>
      </c>
      <c r="E141" s="18">
        <f>F93</f>
      </c>
      <c r="F141" s="18">
        <v>3</v>
      </c>
      <c r="G141" s="18">
        <f>VLOOKUP(F141,$D$139:$E$142,2,FALSE)</f>
      </c>
    </row>
    <row r="142" spans="3:7" ht="10.5" customHeight="1" hidden="1">
      <c r="C142" s="18">
        <f ca="1" t="shared" si="13"/>
        <v>0.08792601736665695</v>
      </c>
      <c r="D142" s="18">
        <f>RANK(C142,$C$139:$C$142)</f>
        <v>4</v>
      </c>
      <c r="E142" s="18">
        <f>F94</f>
      </c>
      <c r="F142" s="18">
        <v>4</v>
      </c>
      <c r="G142" s="18">
        <f>VLOOKUP(F142,$D$139:$E$142,2,FALSE)</f>
      </c>
    </row>
    <row r="143" spans="2:7" ht="10.5" customHeight="1" hidden="1">
      <c r="B143" s="18">
        <v>8</v>
      </c>
      <c r="C143" s="18">
        <f ca="1" t="shared" si="13"/>
        <v>0.01929486955003501</v>
      </c>
      <c r="D143" s="18">
        <f>RANK(C143,$C$143:$C$146)</f>
        <v>3</v>
      </c>
      <c r="E143" s="18">
        <f>F92</f>
      </c>
      <c r="F143" s="18">
        <v>1</v>
      </c>
      <c r="G143" s="18">
        <f>VLOOKUP(F143,$D$143:$E$146,2,FALSE)</f>
      </c>
    </row>
    <row r="144" spans="3:7" ht="10.5" customHeight="1" hidden="1">
      <c r="C144" s="18">
        <f ca="1" t="shared" si="13"/>
        <v>0.27619366666493406</v>
      </c>
      <c r="D144" s="18">
        <f>RANK(C144,$C$143:$C$146)</f>
        <v>1</v>
      </c>
      <c r="E144" s="18">
        <f>F93</f>
      </c>
      <c r="F144" s="18">
        <v>2</v>
      </c>
      <c r="G144" s="18">
        <f>VLOOKUP(F144,$D$143:$E$146,2,FALSE)</f>
      </c>
    </row>
    <row r="145" spans="3:7" ht="10.5" customHeight="1" hidden="1">
      <c r="C145" s="18">
        <f ca="1" t="shared" si="13"/>
        <v>0.1141083898820332</v>
      </c>
      <c r="D145" s="18">
        <f>RANK(C145,$C$143:$C$146)</f>
        <v>2</v>
      </c>
      <c r="E145" s="18">
        <f>F94</f>
      </c>
      <c r="F145" s="18">
        <v>3</v>
      </c>
      <c r="G145" s="18">
        <f>VLOOKUP(F145,$D$143:$E$146,2,FALSE)</f>
      </c>
    </row>
    <row r="146" spans="3:7" ht="10.5" customHeight="1" hidden="1">
      <c r="C146" s="18">
        <f ca="1" t="shared" si="13"/>
        <v>0.018918276611790574</v>
      </c>
      <c r="D146" s="18">
        <f>RANK(C146,$C$143:$C$146)</f>
        <v>4</v>
      </c>
      <c r="E146" s="18">
        <f>F95</f>
      </c>
      <c r="F146" s="18">
        <v>4</v>
      </c>
      <c r="G146" s="18">
        <f>VLOOKUP(F146,$D$143:$E$146,2,FALSE)</f>
      </c>
    </row>
    <row r="147" spans="2:7" ht="10.5" customHeight="1" hidden="1">
      <c r="B147" s="18">
        <v>9</v>
      </c>
      <c r="C147" s="18">
        <f aca="true" ca="1" t="shared" si="14" ref="C147:C178">RAND()</f>
        <v>0.20617501585515274</v>
      </c>
      <c r="D147" s="18">
        <f>RANK(C147,$C$147:$C$150)</f>
        <v>3</v>
      </c>
      <c r="E147" s="18">
        <f>F93</f>
      </c>
      <c r="F147" s="18">
        <v>1</v>
      </c>
      <c r="G147" s="18">
        <f>VLOOKUP(F147,$D$147:$E$150,2,FALSE)</f>
      </c>
    </row>
    <row r="148" spans="3:7" ht="10.5" customHeight="1" hidden="1">
      <c r="C148" s="18">
        <f ca="1" t="shared" si="14"/>
        <v>0.9495154541724196</v>
      </c>
      <c r="D148" s="18">
        <f>RANK(C148,$C$147:$C$150)</f>
        <v>1</v>
      </c>
      <c r="E148" s="18">
        <f>F94</f>
      </c>
      <c r="F148" s="18">
        <v>2</v>
      </c>
      <c r="G148" s="18">
        <f>VLOOKUP(F148,$D$147:$E$150,2,FALSE)</f>
      </c>
    </row>
    <row r="149" spans="3:7" ht="10.5" customHeight="1" hidden="1">
      <c r="C149" s="18">
        <f ca="1" t="shared" si="14"/>
        <v>0.9134276739049891</v>
      </c>
      <c r="D149" s="18">
        <f>RANK(C149,$C$147:$C$150)</f>
        <v>2</v>
      </c>
      <c r="E149" s="18">
        <f>F95</f>
      </c>
      <c r="F149" s="18">
        <v>3</v>
      </c>
      <c r="G149" s="18">
        <f>VLOOKUP(F149,$D$147:$E$150,2,FALSE)</f>
      </c>
    </row>
    <row r="150" spans="3:7" ht="10.5" customHeight="1" hidden="1">
      <c r="C150" s="18">
        <f ca="1" t="shared" si="14"/>
        <v>0.08067757130226827</v>
      </c>
      <c r="D150" s="18">
        <f>RANK(C150,$C$147:$C$150)</f>
        <v>4</v>
      </c>
      <c r="E150" s="18">
        <f>F96</f>
      </c>
      <c r="F150" s="18">
        <v>4</v>
      </c>
      <c r="G150" s="18">
        <f>VLOOKUP(F150,$D$147:$E$150,2,FALSE)</f>
      </c>
    </row>
    <row r="151" spans="2:7" ht="10.5" customHeight="1" hidden="1">
      <c r="B151" s="18">
        <v>10</v>
      </c>
      <c r="C151" s="18">
        <f ca="1" t="shared" si="14"/>
        <v>0.019747375514860943</v>
      </c>
      <c r="D151" s="18">
        <f>RANK(C151,$C$151:$C$154)</f>
        <v>4</v>
      </c>
      <c r="E151" s="18">
        <f>F94</f>
      </c>
      <c r="F151" s="18">
        <v>1</v>
      </c>
      <c r="G151" s="18">
        <f>VLOOKUP(F151,$D$151:$E$154,2,FALSE)</f>
      </c>
    </row>
    <row r="152" spans="3:7" ht="10.5" customHeight="1" hidden="1">
      <c r="C152" s="18">
        <f ca="1" t="shared" si="14"/>
        <v>0.6894891541685149</v>
      </c>
      <c r="D152" s="18">
        <f>RANK(C152,$C$151:$C$154)</f>
        <v>2</v>
      </c>
      <c r="E152" s="18">
        <f>F95</f>
      </c>
      <c r="F152" s="18">
        <v>2</v>
      </c>
      <c r="G152" s="18">
        <f>VLOOKUP(F152,$D$151:$E$154,2,FALSE)</f>
      </c>
    </row>
    <row r="153" spans="3:7" ht="10.5" customHeight="1" hidden="1">
      <c r="C153" s="18">
        <f ca="1" t="shared" si="14"/>
        <v>0.8649718567056324</v>
      </c>
      <c r="D153" s="18">
        <f>RANK(C153,$C$151:$C$154)</f>
        <v>1</v>
      </c>
      <c r="E153" s="18">
        <f>F96</f>
      </c>
      <c r="F153" s="18">
        <v>3</v>
      </c>
      <c r="G153" s="18">
        <f>VLOOKUP(F153,$D$151:$E$154,2,FALSE)</f>
      </c>
    </row>
    <row r="154" spans="3:7" ht="10.5" customHeight="1" hidden="1">
      <c r="C154" s="18">
        <f ca="1" t="shared" si="14"/>
        <v>0.18550010425272667</v>
      </c>
      <c r="D154" s="18">
        <f>RANK(C154,$C$151:$C$154)</f>
        <v>3</v>
      </c>
      <c r="E154" s="18">
        <f>F97</f>
      </c>
      <c r="F154" s="18">
        <v>4</v>
      </c>
      <c r="G154" s="18">
        <f>VLOOKUP(F154,$D$151:$E$154,2,FALSE)</f>
      </c>
    </row>
    <row r="155" spans="2:7" ht="10.5" customHeight="1" hidden="1">
      <c r="B155" s="18">
        <v>11</v>
      </c>
      <c r="C155" s="18">
        <f ca="1" t="shared" si="14"/>
        <v>0.44966508001980987</v>
      </c>
      <c r="D155" s="18">
        <f>RANK(C155,$C$155:$C$158)</f>
        <v>2</v>
      </c>
      <c r="E155" s="18">
        <f>F95</f>
      </c>
      <c r="F155" s="18">
        <v>1</v>
      </c>
      <c r="G155" s="18">
        <f>VLOOKUP(F155,$D$155:$E$158,2,FALSE)</f>
      </c>
    </row>
    <row r="156" spans="3:7" ht="10.5" customHeight="1" hidden="1">
      <c r="C156" s="18">
        <f ca="1" t="shared" si="14"/>
        <v>0.4411917549486297</v>
      </c>
      <c r="D156" s="18">
        <f>RANK(C156,$C$155:$C$158)</f>
        <v>3</v>
      </c>
      <c r="E156" s="18">
        <f>F96</f>
      </c>
      <c r="F156" s="18">
        <v>2</v>
      </c>
      <c r="G156" s="18">
        <f>VLOOKUP(F156,$D$155:$E$158,2,FALSE)</f>
      </c>
    </row>
    <row r="157" spans="3:7" ht="10.5" customHeight="1" hidden="1">
      <c r="C157" s="18">
        <f ca="1" t="shared" si="14"/>
        <v>0.389601283285435</v>
      </c>
      <c r="D157" s="18">
        <f>RANK(C157,$C$155:$C$158)</f>
        <v>4</v>
      </c>
      <c r="E157" s="18">
        <f>F97</f>
      </c>
      <c r="F157" s="18">
        <v>3</v>
      </c>
      <c r="G157" s="18">
        <f>VLOOKUP(F157,$D$155:$E$158,2,FALSE)</f>
      </c>
    </row>
    <row r="158" spans="3:7" ht="10.5" customHeight="1" hidden="1">
      <c r="C158" s="18">
        <f ca="1" t="shared" si="14"/>
        <v>0.9717089318193939</v>
      </c>
      <c r="D158" s="18">
        <f>RANK(C158,$C$155:$C$158)</f>
        <v>1</v>
      </c>
      <c r="E158" s="18">
        <f>F98</f>
      </c>
      <c r="F158" s="18">
        <v>4</v>
      </c>
      <c r="G158" s="18">
        <f>VLOOKUP(F158,$D$155:$E$158,2,FALSE)</f>
      </c>
    </row>
    <row r="159" spans="2:7" ht="10.5" customHeight="1" hidden="1">
      <c r="B159" s="18">
        <v>12</v>
      </c>
      <c r="C159" s="18">
        <f ca="1" t="shared" si="14"/>
        <v>0.6921344762416544</v>
      </c>
      <c r="D159" s="18">
        <f>RANK(C159,$C$159:$C$162)</f>
        <v>2</v>
      </c>
      <c r="E159" s="18">
        <f>F96</f>
      </c>
      <c r="F159" s="18">
        <v>1</v>
      </c>
      <c r="G159" s="18">
        <f>VLOOKUP(F159,$D$159:$E$162,2,FALSE)</f>
      </c>
    </row>
    <row r="160" spans="3:7" ht="10.5" customHeight="1" hidden="1">
      <c r="C160" s="18">
        <f ca="1" t="shared" si="14"/>
        <v>0.5434782358444163</v>
      </c>
      <c r="D160" s="18">
        <f>RANK(C160,$C$159:$C$162)</f>
        <v>3</v>
      </c>
      <c r="E160" s="18">
        <f>F97</f>
      </c>
      <c r="F160" s="18">
        <v>2</v>
      </c>
      <c r="G160" s="18">
        <f>VLOOKUP(F160,$D$159:$E$162,2,FALSE)</f>
      </c>
    </row>
    <row r="161" spans="3:7" ht="10.5" customHeight="1" hidden="1">
      <c r="C161" s="18">
        <f ca="1" t="shared" si="14"/>
        <v>0.23849218224992197</v>
      </c>
      <c r="D161" s="18">
        <f>RANK(C161,$C$159:$C$162)</f>
        <v>4</v>
      </c>
      <c r="E161" s="18">
        <f>F98</f>
      </c>
      <c r="F161" s="18">
        <v>3</v>
      </c>
      <c r="G161" s="18">
        <f>VLOOKUP(F161,$D$159:$E$162,2,FALSE)</f>
      </c>
    </row>
    <row r="162" spans="3:7" ht="10.5" customHeight="1" hidden="1">
      <c r="C162" s="18">
        <f ca="1" t="shared" si="14"/>
        <v>0.9329245209290771</v>
      </c>
      <c r="D162" s="18">
        <f>RANK(C162,$C$159:$C$162)</f>
        <v>1</v>
      </c>
      <c r="E162" s="18">
        <f>F99</f>
      </c>
      <c r="F162" s="18">
        <v>4</v>
      </c>
      <c r="G162" s="18">
        <f>VLOOKUP(F162,$D$159:$E$162,2,FALSE)</f>
      </c>
    </row>
    <row r="163" spans="2:7" ht="10.5" customHeight="1" hidden="1">
      <c r="B163" s="18">
        <v>13</v>
      </c>
      <c r="C163" s="18">
        <f ca="1" t="shared" si="14"/>
        <v>0.44313501019278023</v>
      </c>
      <c r="D163" s="18">
        <f>RANK(C163,$C$163:$C$166)</f>
        <v>4</v>
      </c>
      <c r="E163" s="18">
        <f>F97</f>
      </c>
      <c r="F163" s="18">
        <v>1</v>
      </c>
      <c r="G163" s="18">
        <f>VLOOKUP(F163,$D$163:$E$166,2,FALSE)</f>
      </c>
    </row>
    <row r="164" spans="3:7" ht="10.5" customHeight="1" hidden="1">
      <c r="C164" s="18">
        <f ca="1" t="shared" si="14"/>
        <v>0.4591410579436306</v>
      </c>
      <c r="D164" s="18">
        <f>RANK(C164,$C$163:$C$166)</f>
        <v>2</v>
      </c>
      <c r="E164" s="18">
        <f>F98</f>
      </c>
      <c r="F164" s="18">
        <v>2</v>
      </c>
      <c r="G164" s="18">
        <f>VLOOKUP(F164,$D$163:$E$166,2,FALSE)</f>
      </c>
    </row>
    <row r="165" spans="3:7" ht="10.5" customHeight="1" hidden="1">
      <c r="C165" s="18">
        <f ca="1" t="shared" si="14"/>
        <v>0.44889701433757767</v>
      </c>
      <c r="D165" s="18">
        <f>RANK(C165,$C$163:$C$166)</f>
        <v>3</v>
      </c>
      <c r="E165" s="18">
        <f>F99</f>
      </c>
      <c r="F165" s="18">
        <v>3</v>
      </c>
      <c r="G165" s="18">
        <f>VLOOKUP(F165,$D$163:$E$166,2,FALSE)</f>
      </c>
    </row>
    <row r="166" spans="3:7" ht="10.5" customHeight="1" hidden="1">
      <c r="C166" s="18">
        <f ca="1" t="shared" si="14"/>
        <v>0.5867863017260906</v>
      </c>
      <c r="D166" s="18">
        <f>RANK(C166,$C$163:$C$166)</f>
        <v>1</v>
      </c>
      <c r="E166" s="18">
        <f>F100</f>
      </c>
      <c r="F166" s="18">
        <v>4</v>
      </c>
      <c r="G166" s="18">
        <f>VLOOKUP(F166,$D$163:$E$166,2,FALSE)</f>
      </c>
    </row>
    <row r="167" spans="2:7" ht="10.5" customHeight="1" hidden="1">
      <c r="B167" s="18">
        <v>14</v>
      </c>
      <c r="C167" s="18">
        <f ca="1" t="shared" si="14"/>
        <v>0.6975354773709084</v>
      </c>
      <c r="D167" s="18">
        <f>RANK(C167,$C$167:$C$170)</f>
        <v>2</v>
      </c>
      <c r="E167" s="18">
        <f>F98</f>
      </c>
      <c r="F167" s="18">
        <v>1</v>
      </c>
      <c r="G167" s="18">
        <f>VLOOKUP(F167,$D$167:$E$170,2,FALSE)</f>
      </c>
    </row>
    <row r="168" spans="3:7" ht="10.5" customHeight="1" hidden="1">
      <c r="C168" s="18">
        <f ca="1" t="shared" si="14"/>
        <v>0.3392966313895249</v>
      </c>
      <c r="D168" s="18">
        <f>RANK(C168,$C$167:$C$170)</f>
        <v>4</v>
      </c>
      <c r="E168" s="18">
        <f>F99</f>
      </c>
      <c r="F168" s="18">
        <v>2</v>
      </c>
      <c r="G168" s="18">
        <f>VLOOKUP(F168,$D$167:$E$170,2,FALSE)</f>
      </c>
    </row>
    <row r="169" spans="3:7" ht="10.5" customHeight="1" hidden="1">
      <c r="C169" s="18">
        <f ca="1" t="shared" si="14"/>
        <v>0.597762163033007</v>
      </c>
      <c r="D169" s="18">
        <f>RANK(C169,$C$167:$C$170)</f>
        <v>3</v>
      </c>
      <c r="E169" s="18">
        <f>F100</f>
      </c>
      <c r="F169" s="18">
        <v>3</v>
      </c>
      <c r="G169" s="18">
        <f>VLOOKUP(F169,$D$167:$E$170,2,FALSE)</f>
      </c>
    </row>
    <row r="170" spans="3:7" ht="10.5" customHeight="1" hidden="1">
      <c r="C170" s="18">
        <f ca="1" t="shared" si="14"/>
        <v>0.7904081743419473</v>
      </c>
      <c r="D170" s="18">
        <f>RANK(C170,$C$167:$C$170)</f>
        <v>1</v>
      </c>
      <c r="E170" s="18">
        <f>F101</f>
      </c>
      <c r="F170" s="18">
        <v>4</v>
      </c>
      <c r="G170" s="18">
        <f>VLOOKUP(F170,$D$167:$E$170,2,FALSE)</f>
      </c>
    </row>
    <row r="171" spans="2:7" ht="10.5" customHeight="1" hidden="1">
      <c r="B171" s="18">
        <v>15</v>
      </c>
      <c r="C171" s="18">
        <f ca="1" t="shared" si="14"/>
        <v>0.2092508245727116</v>
      </c>
      <c r="D171" s="18">
        <f>RANK(C171,$C$171:$C$174)</f>
        <v>3</v>
      </c>
      <c r="E171" s="18">
        <f>F99</f>
      </c>
      <c r="F171" s="18">
        <v>1</v>
      </c>
      <c r="G171" s="18">
        <f>VLOOKUP(F171,$D$171:$E$174,2,FALSE)</f>
      </c>
    </row>
    <row r="172" spans="3:7" ht="10.5" customHeight="1" hidden="1">
      <c r="C172" s="18">
        <f ca="1" t="shared" si="14"/>
        <v>0.61084165193801</v>
      </c>
      <c r="D172" s="18">
        <f>RANK(C172,$C$171:$C$174)</f>
        <v>1</v>
      </c>
      <c r="E172" s="18">
        <f>F100</f>
      </c>
      <c r="F172" s="18">
        <v>2</v>
      </c>
      <c r="G172" s="18">
        <f>VLOOKUP(F172,$D$171:$E$174,2,FALSE)</f>
      </c>
    </row>
    <row r="173" spans="3:7" ht="10.5" customHeight="1" hidden="1">
      <c r="C173" s="18">
        <f ca="1" t="shared" si="14"/>
        <v>0.018999107192068543</v>
      </c>
      <c r="D173" s="18">
        <f>RANK(C173,$C$171:$C$174)</f>
        <v>4</v>
      </c>
      <c r="E173" s="18">
        <f>F101</f>
      </c>
      <c r="F173" s="18">
        <v>3</v>
      </c>
      <c r="G173" s="18">
        <f>VLOOKUP(F173,$D$171:$E$174,2,FALSE)</f>
      </c>
    </row>
    <row r="174" spans="3:7" ht="10.5" customHeight="1" hidden="1">
      <c r="C174" s="18">
        <f ca="1" t="shared" si="14"/>
        <v>0.43771302731913586</v>
      </c>
      <c r="D174" s="18">
        <f>RANK(C174,$C$171:$C$174)</f>
        <v>2</v>
      </c>
      <c r="E174" s="18">
        <f>F102</f>
      </c>
      <c r="F174" s="18">
        <v>4</v>
      </c>
      <c r="G174" s="18">
        <f>VLOOKUP(F174,$D$171:$E$174,2,FALSE)</f>
      </c>
    </row>
    <row r="175" spans="2:7" ht="10.5" customHeight="1" hidden="1">
      <c r="B175" s="18">
        <v>16</v>
      </c>
      <c r="C175" s="18">
        <f ca="1" t="shared" si="14"/>
        <v>0.5279477381076818</v>
      </c>
      <c r="D175" s="18">
        <f>RANK(C175,$C$175:$C$178)</f>
        <v>2</v>
      </c>
      <c r="E175" s="18">
        <f>F100</f>
      </c>
      <c r="F175" s="18">
        <v>1</v>
      </c>
      <c r="G175" s="18">
        <f>VLOOKUP(F175,$D$175:$E$178,2,FALSE)</f>
      </c>
    </row>
    <row r="176" spans="3:7" ht="10.5" customHeight="1" hidden="1">
      <c r="C176" s="18">
        <f ca="1" t="shared" si="14"/>
        <v>0.8828624722208893</v>
      </c>
      <c r="D176" s="18">
        <f>RANK(C176,$C$175:$C$178)</f>
        <v>1</v>
      </c>
      <c r="E176" s="18">
        <f>F101</f>
      </c>
      <c r="F176" s="18">
        <v>2</v>
      </c>
      <c r="G176" s="18">
        <f>VLOOKUP(F176,$D$175:$E$178,2,FALSE)</f>
      </c>
    </row>
    <row r="177" spans="3:7" ht="10.5" customHeight="1" hidden="1">
      <c r="C177" s="18">
        <f ca="1" t="shared" si="14"/>
        <v>0.28784009844534264</v>
      </c>
      <c r="D177" s="18">
        <f>RANK(C177,$C$175:$C$178)</f>
        <v>4</v>
      </c>
      <c r="E177" s="18">
        <f>F102</f>
      </c>
      <c r="F177" s="18">
        <v>3</v>
      </c>
      <c r="G177" s="18">
        <f>VLOOKUP(F177,$D$175:$E$178,2,FALSE)</f>
      </c>
    </row>
    <row r="178" spans="3:7" ht="10.5" customHeight="1" hidden="1">
      <c r="C178" s="18">
        <f ca="1" t="shared" si="14"/>
        <v>0.47607803966447726</v>
      </c>
      <c r="D178" s="18">
        <f>RANK(C178,$C$175:$C$178)</f>
        <v>3</v>
      </c>
      <c r="E178" s="18">
        <f>F103</f>
      </c>
      <c r="F178" s="18">
        <v>4</v>
      </c>
      <c r="G178" s="18">
        <f>VLOOKUP(F178,$D$175:$E$178,2,FALSE)</f>
      </c>
    </row>
    <row r="179" spans="2:7" ht="10.5" customHeight="1" hidden="1">
      <c r="B179" s="18">
        <v>17</v>
      </c>
      <c r="C179" s="18">
        <f aca="true" ca="1" t="shared" si="15" ref="C179:C214">RAND()</f>
        <v>0.7787571626671632</v>
      </c>
      <c r="D179" s="18">
        <f>RANK(C179,$C$179:$C$182)</f>
        <v>1</v>
      </c>
      <c r="E179" s="18">
        <f>F101</f>
      </c>
      <c r="F179" s="18">
        <v>1</v>
      </c>
      <c r="G179" s="18">
        <f>VLOOKUP(F179,$D$179:$E$182,2,FALSE)</f>
      </c>
    </row>
    <row r="180" spans="3:7" ht="10.5" customHeight="1" hidden="1">
      <c r="C180" s="18">
        <f ca="1" t="shared" si="15"/>
        <v>0.13646220660369734</v>
      </c>
      <c r="D180" s="18">
        <f>RANK(C180,$C$179:$C$182)</f>
        <v>3</v>
      </c>
      <c r="E180" s="18">
        <f>F102</f>
      </c>
      <c r="F180" s="18">
        <v>2</v>
      </c>
      <c r="G180" s="18">
        <f>VLOOKUP(F180,$D$179:$E$182,2,FALSE)</f>
      </c>
    </row>
    <row r="181" spans="3:7" ht="10.5" customHeight="1" hidden="1">
      <c r="C181" s="18">
        <f ca="1" t="shared" si="15"/>
        <v>0.1248185500736323</v>
      </c>
      <c r="D181" s="18">
        <f>RANK(C181,$C$179:$C$182)</f>
        <v>4</v>
      </c>
      <c r="E181" s="18">
        <f>F103</f>
      </c>
      <c r="F181" s="18">
        <v>3</v>
      </c>
      <c r="G181" s="18">
        <f>VLOOKUP(F181,$D$179:$E$182,2,FALSE)</f>
      </c>
    </row>
    <row r="182" spans="3:7" ht="10.5" customHeight="1" hidden="1">
      <c r="C182" s="18">
        <f ca="1" t="shared" si="15"/>
        <v>0.69439082454963</v>
      </c>
      <c r="D182" s="18">
        <f>RANK(C182,$C$179:$C$182)</f>
        <v>2</v>
      </c>
      <c r="E182" s="18">
        <f>F104</f>
      </c>
      <c r="F182" s="18">
        <v>4</v>
      </c>
      <c r="G182" s="18">
        <f>VLOOKUP(F182,$D$179:$E$182,2,FALSE)</f>
      </c>
    </row>
    <row r="183" spans="2:7" ht="10.5" customHeight="1" hidden="1">
      <c r="B183" s="18">
        <v>18</v>
      </c>
      <c r="C183" s="18">
        <f ca="1" t="shared" si="15"/>
        <v>0.9946370786579466</v>
      </c>
      <c r="D183" s="18">
        <f>RANK(C183,$C$183:$C$186)</f>
        <v>1</v>
      </c>
      <c r="E183" s="18">
        <f>F102</f>
      </c>
      <c r="F183" s="18">
        <v>1</v>
      </c>
      <c r="G183" s="18">
        <f>VLOOKUP(F183,$D$183:$E$186,2,FALSE)</f>
      </c>
    </row>
    <row r="184" spans="3:7" ht="10.5" customHeight="1" hidden="1">
      <c r="C184" s="18">
        <f ca="1" t="shared" si="15"/>
        <v>0.31746068739186306</v>
      </c>
      <c r="D184" s="18">
        <f>RANK(C184,$C$183:$C$186)</f>
        <v>4</v>
      </c>
      <c r="E184" s="18">
        <f>F103</f>
      </c>
      <c r="F184" s="18">
        <v>2</v>
      </c>
      <c r="G184" s="18">
        <f>VLOOKUP(F184,$D$183:$E$186,2,FALSE)</f>
      </c>
    </row>
    <row r="185" spans="3:7" ht="10.5" customHeight="1" hidden="1">
      <c r="C185" s="18">
        <f ca="1" t="shared" si="15"/>
        <v>0.3798292737262594</v>
      </c>
      <c r="D185" s="18">
        <f>RANK(C185,$C$183:$C$186)</f>
        <v>3</v>
      </c>
      <c r="E185" s="18">
        <f>F104</f>
      </c>
      <c r="F185" s="18">
        <v>3</v>
      </c>
      <c r="G185" s="18">
        <f>VLOOKUP(F185,$D$183:$E$186,2,FALSE)</f>
      </c>
    </row>
    <row r="186" spans="3:7" ht="10.5" customHeight="1" hidden="1">
      <c r="C186" s="18">
        <f ca="1" t="shared" si="15"/>
        <v>0.8020713605109506</v>
      </c>
      <c r="D186" s="18">
        <f>RANK(C186,$C$183:$C$186)</f>
        <v>2</v>
      </c>
      <c r="E186" s="18">
        <f>F105</f>
      </c>
      <c r="F186" s="18">
        <v>4</v>
      </c>
      <c r="G186" s="18">
        <f>VLOOKUP(F186,$D$183:$E$186,2,FALSE)</f>
      </c>
    </row>
    <row r="187" spans="2:7" ht="10.5" customHeight="1" hidden="1">
      <c r="B187" s="18">
        <v>19</v>
      </c>
      <c r="C187" s="18">
        <f ca="1" t="shared" si="15"/>
        <v>0.6941106892903008</v>
      </c>
      <c r="D187" s="18">
        <f>RANK(C187,$C$187:$C$190)</f>
        <v>1</v>
      </c>
      <c r="E187" s="18">
        <f>F103</f>
      </c>
      <c r="F187" s="18">
        <v>1</v>
      </c>
      <c r="G187" s="18">
        <f>VLOOKUP(F187,$D$187:$E$190,2,FALSE)</f>
      </c>
    </row>
    <row r="188" spans="3:7" ht="10.5" customHeight="1" hidden="1">
      <c r="C188" s="18">
        <f ca="1" t="shared" si="15"/>
        <v>0.5511120454428218</v>
      </c>
      <c r="D188" s="18">
        <f>RANK(C188,$C$187:$C$190)</f>
        <v>3</v>
      </c>
      <c r="E188" s="18">
        <f>F104</f>
      </c>
      <c r="F188" s="18">
        <v>2</v>
      </c>
      <c r="G188" s="18">
        <f>VLOOKUP(F188,$D$187:$E$190,2,FALSE)</f>
      </c>
    </row>
    <row r="189" spans="3:7" ht="10.5" customHeight="1" hidden="1">
      <c r="C189" s="18">
        <f ca="1" t="shared" si="15"/>
        <v>0.3941764670141481</v>
      </c>
      <c r="D189" s="18">
        <f>RANK(C189,$C$187:$C$190)</f>
        <v>4</v>
      </c>
      <c r="E189" s="18">
        <f>F105</f>
      </c>
      <c r="F189" s="18">
        <v>3</v>
      </c>
      <c r="G189" s="18">
        <f>VLOOKUP(F189,$D$187:$E$190,2,FALSE)</f>
      </c>
    </row>
    <row r="190" spans="3:7" ht="10.5" customHeight="1" hidden="1">
      <c r="C190" s="18">
        <f ca="1" t="shared" si="15"/>
        <v>0.5798234006350524</v>
      </c>
      <c r="D190" s="18">
        <f>RANK(C190,$C$187:$C$190)</f>
        <v>2</v>
      </c>
      <c r="E190" s="18">
        <f>F106</f>
      </c>
      <c r="F190" s="18">
        <v>4</v>
      </c>
      <c r="G190" s="18">
        <f>VLOOKUP(F190,$D$187:$E$190,2,FALSE)</f>
      </c>
    </row>
    <row r="191" spans="2:7" ht="10.5" customHeight="1" hidden="1">
      <c r="B191" s="18">
        <v>20</v>
      </c>
      <c r="C191" s="18">
        <f ca="1" t="shared" si="15"/>
        <v>0.38877469733207626</v>
      </c>
      <c r="D191" s="18">
        <f>RANK(C191,$C$191:$C$194)</f>
        <v>4</v>
      </c>
      <c r="E191" s="18">
        <f>F104</f>
      </c>
      <c r="F191" s="18">
        <v>1</v>
      </c>
      <c r="G191" s="18">
        <f>VLOOKUP(F191,$D$191:$E$194,2,FALSE)</f>
      </c>
    </row>
    <row r="192" spans="3:7" ht="10.5" customHeight="1" hidden="1">
      <c r="C192" s="18">
        <f ca="1" t="shared" si="15"/>
        <v>0.8832652420581486</v>
      </c>
      <c r="D192" s="18">
        <f>RANK(C192,$C$191:$C$194)</f>
        <v>2</v>
      </c>
      <c r="E192" s="18">
        <f>F105</f>
      </c>
      <c r="F192" s="18">
        <v>2</v>
      </c>
      <c r="G192" s="18">
        <f>VLOOKUP(F192,$D$191:$E$194,2,FALSE)</f>
      </c>
    </row>
    <row r="193" spans="3:7" ht="10.5" customHeight="1" hidden="1">
      <c r="C193" s="18">
        <f ca="1" t="shared" si="15"/>
        <v>0.4937143649034921</v>
      </c>
      <c r="D193" s="18">
        <f>RANK(C193,$C$191:$C$194)</f>
        <v>3</v>
      </c>
      <c r="E193" s="18">
        <f>F106</f>
      </c>
      <c r="F193" s="18">
        <v>3</v>
      </c>
      <c r="G193" s="18">
        <f>VLOOKUP(F193,$D$191:$E$194,2,FALSE)</f>
      </c>
    </row>
    <row r="194" spans="3:7" ht="10.5" customHeight="1" hidden="1">
      <c r="C194" s="18">
        <f ca="1" t="shared" si="15"/>
        <v>0.967191132486507</v>
      </c>
      <c r="D194" s="18">
        <f>RANK(C194,$C$191:$C$194)</f>
        <v>1</v>
      </c>
      <c r="E194" s="18">
        <f>F107</f>
      </c>
      <c r="F194" s="18">
        <v>4</v>
      </c>
      <c r="G194" s="18">
        <f>VLOOKUP(F194,$D$191:$E$194,2,FALSE)</f>
      </c>
    </row>
    <row r="195" spans="2:7" ht="10.5" customHeight="1" hidden="1">
      <c r="B195" s="18">
        <v>21</v>
      </c>
      <c r="C195" s="18">
        <f ca="1" t="shared" si="15"/>
        <v>0.24054841006759276</v>
      </c>
      <c r="D195" s="18">
        <f>RANK(C195,$C$195:$C$198)</f>
        <v>3</v>
      </c>
      <c r="E195" s="18">
        <f>F105</f>
      </c>
      <c r="F195" s="18">
        <v>1</v>
      </c>
      <c r="G195" s="18">
        <f>VLOOKUP(F195,$D$195:$E$198,2,FALSE)</f>
      </c>
    </row>
    <row r="196" spans="3:7" ht="10.5" customHeight="1" hidden="1">
      <c r="C196" s="18">
        <f ca="1" t="shared" si="15"/>
        <v>0.6425804386538863</v>
      </c>
      <c r="D196" s="18">
        <f>RANK(C196,$C$195:$C$198)</f>
        <v>1</v>
      </c>
      <c r="E196" s="18">
        <f>F106</f>
      </c>
      <c r="F196" s="18">
        <v>2</v>
      </c>
      <c r="G196" s="18">
        <f>VLOOKUP(F196,$D$195:$E$198,2,FALSE)</f>
      </c>
    </row>
    <row r="197" spans="3:7" ht="10.5" customHeight="1" hidden="1">
      <c r="C197" s="18">
        <f ca="1" t="shared" si="15"/>
        <v>0.2612647564142394</v>
      </c>
      <c r="D197" s="18">
        <f>RANK(C197,$C$195:$C$198)</f>
        <v>2</v>
      </c>
      <c r="E197" s="18">
        <f>F107</f>
      </c>
      <c r="F197" s="18">
        <v>3</v>
      </c>
      <c r="G197" s="18">
        <f>VLOOKUP(F197,$D$195:$E$198,2,FALSE)</f>
      </c>
    </row>
    <row r="198" spans="3:7" ht="10.5" customHeight="1" hidden="1">
      <c r="C198" s="18">
        <f ca="1" t="shared" si="15"/>
        <v>0.15618516165334384</v>
      </c>
      <c r="D198" s="18">
        <f>RANK(C198,$C$195:$C$198)</f>
        <v>4</v>
      </c>
      <c r="E198" s="18">
        <f>F108</f>
      </c>
      <c r="F198" s="18">
        <v>4</v>
      </c>
      <c r="G198" s="18">
        <f>VLOOKUP(F198,$D$195:$E$198,2,FALSE)</f>
      </c>
    </row>
    <row r="199" spans="2:7" ht="10.5" customHeight="1" hidden="1">
      <c r="B199" s="18">
        <v>22</v>
      </c>
      <c r="C199" s="18">
        <f ca="1" t="shared" si="15"/>
        <v>0.6419784310620491</v>
      </c>
      <c r="D199" s="18">
        <f>RANK(C199,$C$199:$C$202)</f>
        <v>1</v>
      </c>
      <c r="E199" s="18">
        <f>F106</f>
      </c>
      <c r="F199" s="18">
        <v>1</v>
      </c>
      <c r="G199" s="18">
        <f>VLOOKUP(F199,$D$199:$E$202,2,FALSE)</f>
      </c>
    </row>
    <row r="200" spans="3:7" ht="10.5" customHeight="1" hidden="1">
      <c r="C200" s="18">
        <f ca="1" t="shared" si="15"/>
        <v>0.4424358769377488</v>
      </c>
      <c r="D200" s="18">
        <f>RANK(C200,$C$199:$C$202)</f>
        <v>3</v>
      </c>
      <c r="E200" s="18">
        <f>F107</f>
      </c>
      <c r="F200" s="18">
        <v>2</v>
      </c>
      <c r="G200" s="18">
        <f>VLOOKUP(F200,$D$199:$E$202,2,FALSE)</f>
      </c>
    </row>
    <row r="201" spans="3:7" ht="10.5" customHeight="1" hidden="1">
      <c r="C201" s="18">
        <f ca="1" t="shared" si="15"/>
        <v>0.47991051395761364</v>
      </c>
      <c r="D201" s="18">
        <f>RANK(C201,$C$199:$C$202)</f>
        <v>2</v>
      </c>
      <c r="E201" s="18">
        <f>F108</f>
      </c>
      <c r="F201" s="18">
        <v>3</v>
      </c>
      <c r="G201" s="18">
        <f>VLOOKUP(F201,$D$199:$E$202,2,FALSE)</f>
      </c>
    </row>
    <row r="202" spans="3:7" ht="10.5" customHeight="1" hidden="1">
      <c r="C202" s="18">
        <f ca="1" t="shared" si="15"/>
        <v>0.06643886012653177</v>
      </c>
      <c r="D202" s="18">
        <f>RANK(C202,$C$199:$C$202)</f>
        <v>4</v>
      </c>
      <c r="E202" s="18">
        <f>F109</f>
      </c>
      <c r="F202" s="18">
        <v>4</v>
      </c>
      <c r="G202" s="18">
        <f>VLOOKUP(F202,$D$199:$E$202,2,FALSE)</f>
      </c>
    </row>
    <row r="203" spans="2:7" ht="10.5" customHeight="1" hidden="1">
      <c r="B203" s="18">
        <v>23</v>
      </c>
      <c r="C203" s="18">
        <f ca="1" t="shared" si="15"/>
        <v>0.01669235016629722</v>
      </c>
      <c r="D203" s="18">
        <f>RANK(C203,$C$203:$C$206)</f>
        <v>4</v>
      </c>
      <c r="E203" s="18">
        <f>F107</f>
      </c>
      <c r="F203" s="18">
        <v>1</v>
      </c>
      <c r="G203" s="18">
        <f>VLOOKUP(F203,$D$203:$E$206,2,FALSE)</f>
      </c>
    </row>
    <row r="204" spans="3:7" ht="10.5" customHeight="1" hidden="1">
      <c r="C204" s="18">
        <f ca="1" t="shared" si="15"/>
        <v>0.9063019439843134</v>
      </c>
      <c r="D204" s="18">
        <f>RANK(C204,$C$203:$C$206)</f>
        <v>1</v>
      </c>
      <c r="E204" s="18">
        <f>F108</f>
      </c>
      <c r="F204" s="18">
        <v>2</v>
      </c>
      <c r="G204" s="18">
        <f>VLOOKUP(F204,$D$203:$E$206,2,FALSE)</f>
      </c>
    </row>
    <row r="205" spans="3:7" ht="10.5" customHeight="1" hidden="1">
      <c r="C205" s="18">
        <f ca="1" t="shared" si="15"/>
        <v>0.1471480174183033</v>
      </c>
      <c r="D205" s="18">
        <f>RANK(C205,$C$203:$C$206)</f>
        <v>3</v>
      </c>
      <c r="E205" s="18">
        <f>F109</f>
      </c>
      <c r="F205" s="18">
        <v>3</v>
      </c>
      <c r="G205" s="18">
        <f>VLOOKUP(F205,$D$203:$E$206,2,FALSE)</f>
      </c>
    </row>
    <row r="206" spans="3:7" ht="10.5" customHeight="1" hidden="1">
      <c r="C206" s="18">
        <f ca="1" t="shared" si="15"/>
        <v>0.24214176015037636</v>
      </c>
      <c r="D206" s="18">
        <f>RANK(C206,$C$203:$C$206)</f>
        <v>2</v>
      </c>
      <c r="E206" s="18">
        <f>F110</f>
      </c>
      <c r="F206" s="18">
        <v>4</v>
      </c>
      <c r="G206" s="18">
        <f>VLOOKUP(F206,$D$203:$E$206,2,FALSE)</f>
      </c>
    </row>
    <row r="207" spans="2:7" ht="10.5" customHeight="1" hidden="1">
      <c r="B207" s="18">
        <v>24</v>
      </c>
      <c r="C207" s="18">
        <f ca="1" t="shared" si="15"/>
        <v>0.40059561666917</v>
      </c>
      <c r="D207" s="18">
        <f>RANK(C207,$C$207:$C$210)</f>
        <v>2</v>
      </c>
      <c r="E207" s="18">
        <f>F108</f>
      </c>
      <c r="F207" s="18">
        <v>1</v>
      </c>
      <c r="G207" s="18" t="e">
        <f>VLOOKUP(F207,$D$207:$E$210,2,FALSE)</f>
        <v>#N/A</v>
      </c>
    </row>
    <row r="208" spans="3:7" ht="10.5" customHeight="1" hidden="1">
      <c r="C208" s="18">
        <f ca="1" t="shared" si="15"/>
        <v>0.06562771949578039</v>
      </c>
      <c r="D208" s="18">
        <f>RANK(C208,$C$207:$C$210)</f>
        <v>4</v>
      </c>
      <c r="E208" s="18">
        <f>F109</f>
      </c>
      <c r="F208" s="18">
        <v>2</v>
      </c>
      <c r="G208" s="18">
        <f>VLOOKUP(F208,$D$207:$E$210,2,FALSE)</f>
      </c>
    </row>
    <row r="209" spans="3:7" ht="10.5" customHeight="1" hidden="1">
      <c r="C209" s="18">
        <f ca="1" t="shared" si="15"/>
        <v>0.2900528060067842</v>
      </c>
      <c r="D209" s="18">
        <f>RANK(C209,$C$207:$C$210)</f>
        <v>3</v>
      </c>
      <c r="E209" s="18">
        <f>F110</f>
      </c>
      <c r="F209" s="18">
        <v>3</v>
      </c>
      <c r="G209" s="18">
        <f>VLOOKUP(F209,$D$207:$E$210,2,FALSE)</f>
      </c>
    </row>
    <row r="210" spans="3:7" ht="10.5" customHeight="1" hidden="1">
      <c r="C210" s="18">
        <f ca="1" t="shared" si="15"/>
        <v>0.4433648104750063</v>
      </c>
      <c r="D210" s="18">
        <f>RANK(C210,$C$207:$C$210)</f>
        <v>1</v>
      </c>
      <c r="E210" s="18" t="e">
        <f>F111</f>
        <v>#N/A</v>
      </c>
      <c r="F210" s="18">
        <v>4</v>
      </c>
      <c r="G210" s="18">
        <f>VLOOKUP(F210,$D$207:$E$210,2,FALSE)</f>
      </c>
    </row>
    <row r="211" spans="2:7" ht="10.5" customHeight="1" hidden="1">
      <c r="B211" s="18">
        <v>25</v>
      </c>
      <c r="C211" s="18">
        <f ca="1" t="shared" si="15"/>
        <v>0.2936099598003077</v>
      </c>
      <c r="D211" s="18">
        <f>RANK(C211,$C$211:$C$214)</f>
        <v>4</v>
      </c>
      <c r="E211" s="18">
        <f>F109</f>
      </c>
      <c r="F211" s="18">
        <v>1</v>
      </c>
      <c r="G211" s="18" t="e">
        <f>VLOOKUP(F211,$D$211:$E$214,2,FALSE)</f>
        <v>#N/A</v>
      </c>
    </row>
    <row r="212" spans="3:7" ht="10.5" customHeight="1" hidden="1">
      <c r="C212" s="18">
        <f ca="1" t="shared" si="15"/>
        <v>0.4945233997075462</v>
      </c>
      <c r="D212" s="18">
        <f>RANK(C212,$C$211:$C$214)</f>
        <v>3</v>
      </c>
      <c r="E212" s="18">
        <f>F110</f>
      </c>
      <c r="F212" s="18">
        <v>2</v>
      </c>
      <c r="G212" s="18" t="e">
        <f>VLOOKUP(F212,$D$211:$E$214,2,FALSE)</f>
        <v>#N/A</v>
      </c>
    </row>
    <row r="213" spans="3:7" ht="10.5" customHeight="1" hidden="1">
      <c r="C213" s="18">
        <f ca="1" t="shared" si="15"/>
        <v>0.7683435790182731</v>
      </c>
      <c r="D213" s="18">
        <f>RANK(C213,$C$211:$C$214)</f>
        <v>1</v>
      </c>
      <c r="E213" s="18" t="e">
        <f>F111</f>
        <v>#N/A</v>
      </c>
      <c r="F213" s="18">
        <v>3</v>
      </c>
      <c r="G213" s="18">
        <f>VLOOKUP(F213,$D$211:$E$214,2,FALSE)</f>
      </c>
    </row>
    <row r="214" spans="3:7" ht="10.5" customHeight="1" hidden="1">
      <c r="C214" s="18">
        <f ca="1" t="shared" si="15"/>
        <v>0.6314534072231242</v>
      </c>
      <c r="D214" s="18">
        <f>RANK(C214,$C$211:$C$214)</f>
        <v>2</v>
      </c>
      <c r="E214" s="18" t="e">
        <f>F112</f>
        <v>#N/A</v>
      </c>
      <c r="F214" s="18">
        <v>4</v>
      </c>
      <c r="G214" s="18">
        <f>VLOOKUP(F214,$D$211:$E$214,2,FALSE)</f>
      </c>
    </row>
    <row r="215" ht="10.5" customHeight="1" hidden="1"/>
    <row r="216" ht="10.5" customHeight="1" hidden="1"/>
    <row r="217" ht="10.5" customHeight="1" hidden="1"/>
    <row r="218" ht="10.5" customHeight="1" hidden="1"/>
    <row r="219" ht="10.5" customHeight="1" hidden="1">
      <c r="C219" s="18">
        <f>K57</f>
      </c>
    </row>
    <row r="220" ht="10.5" customHeight="1" hidden="1">
      <c r="B220" s="18">
        <f>J57</f>
      </c>
    </row>
    <row r="221" ht="10.5" customHeight="1" hidden="1">
      <c r="C221" s="18">
        <f>K58</f>
      </c>
    </row>
    <row r="222" ht="10.5" customHeight="1" hidden="1">
      <c r="B222" s="18">
        <f>J58</f>
      </c>
    </row>
    <row r="223" ht="10.5" customHeight="1" hidden="1">
      <c r="C223" s="18">
        <f>K59</f>
      </c>
    </row>
    <row r="224" ht="10.5" customHeight="1" hidden="1">
      <c r="B224" s="18">
        <f>J59</f>
      </c>
    </row>
    <row r="225" ht="10.5" customHeight="1" hidden="1">
      <c r="C225" s="18">
        <f>K60</f>
      </c>
    </row>
    <row r="226" ht="10.5" customHeight="1" hidden="1">
      <c r="B226" s="18">
        <f>J60</f>
      </c>
    </row>
    <row r="227" ht="10.5" customHeight="1" hidden="1">
      <c r="C227" s="18">
        <f>K61</f>
      </c>
    </row>
    <row r="228" ht="10.5" customHeight="1" hidden="1">
      <c r="B228" s="18">
        <f>J61</f>
      </c>
    </row>
    <row r="229" ht="10.5" customHeight="1" hidden="1">
      <c r="C229" s="18">
        <f>K62</f>
      </c>
    </row>
    <row r="230" ht="10.5" customHeight="1" hidden="1">
      <c r="B230" s="18">
        <f>J62</f>
      </c>
    </row>
    <row r="231" ht="10.5" customHeight="1" hidden="1">
      <c r="C231" s="18">
        <f>K63</f>
      </c>
    </row>
    <row r="232" ht="10.5" customHeight="1" hidden="1">
      <c r="B232" s="18">
        <f>J63</f>
      </c>
    </row>
    <row r="233" ht="10.5" customHeight="1" hidden="1">
      <c r="C233" s="18">
        <f>K64</f>
      </c>
    </row>
    <row r="234" ht="10.5" customHeight="1" hidden="1">
      <c r="B234" s="18">
        <f>J64</f>
      </c>
    </row>
    <row r="235" ht="10.5" customHeight="1" hidden="1">
      <c r="C235" s="18">
        <f>K65</f>
      </c>
    </row>
    <row r="236" ht="10.5" customHeight="1" hidden="1">
      <c r="B236" s="18">
        <f>J65</f>
      </c>
    </row>
    <row r="237" ht="10.5" customHeight="1" hidden="1">
      <c r="C237" s="18">
        <f>K66</f>
      </c>
    </row>
    <row r="238" ht="10.5" customHeight="1" hidden="1">
      <c r="B238" s="18">
        <f>J66</f>
      </c>
    </row>
    <row r="239" ht="10.5" customHeight="1" hidden="1">
      <c r="C239" s="18">
        <f>K67</f>
      </c>
    </row>
    <row r="240" ht="10.5" customHeight="1" hidden="1">
      <c r="B240" s="18">
        <f>J67</f>
      </c>
    </row>
    <row r="241" ht="10.5" customHeight="1" hidden="1">
      <c r="C241" s="18">
        <f>K68</f>
      </c>
    </row>
    <row r="242" ht="10.5" customHeight="1" hidden="1">
      <c r="B242" s="18">
        <f>J68</f>
      </c>
    </row>
    <row r="243" ht="10.5" customHeight="1" hidden="1">
      <c r="C243" s="18">
        <f>K69</f>
      </c>
    </row>
    <row r="244" ht="10.5" customHeight="1" hidden="1">
      <c r="B244" s="18">
        <f>J69</f>
      </c>
    </row>
    <row r="245" ht="10.5" customHeight="1" hidden="1">
      <c r="C245" s="18">
        <f>K70</f>
      </c>
    </row>
    <row r="246" ht="10.5" customHeight="1" hidden="1">
      <c r="B246" s="18">
        <f>J70</f>
      </c>
    </row>
    <row r="247" ht="10.5" customHeight="1" hidden="1">
      <c r="C247" s="18">
        <f>K71</f>
      </c>
    </row>
    <row r="248" ht="10.5" customHeight="1" hidden="1">
      <c r="B248" s="18">
        <f>J71</f>
      </c>
    </row>
    <row r="249" ht="10.5" customHeight="1" hidden="1">
      <c r="C249" s="18">
        <f>K72</f>
      </c>
    </row>
    <row r="250" ht="10.5" customHeight="1" hidden="1">
      <c r="B250" s="18">
        <f>J72</f>
      </c>
    </row>
    <row r="251" ht="10.5" customHeight="1" hidden="1">
      <c r="C251" s="18">
        <f>K73</f>
      </c>
    </row>
    <row r="252" ht="10.5" customHeight="1" hidden="1">
      <c r="B252" s="18">
        <f>J73</f>
      </c>
    </row>
    <row r="253" ht="10.5" customHeight="1" hidden="1">
      <c r="C253" s="18">
        <f>K74</f>
      </c>
    </row>
    <row r="254" ht="10.5" customHeight="1" hidden="1">
      <c r="B254" s="18">
        <f>J74</f>
      </c>
    </row>
    <row r="255" ht="10.5" customHeight="1" hidden="1">
      <c r="C255" s="18">
        <f>K75</f>
      </c>
    </row>
    <row r="256" ht="10.5" customHeight="1" hidden="1">
      <c r="B256" s="18">
        <f>J75</f>
      </c>
    </row>
    <row r="257" ht="10.5" customHeight="1" hidden="1">
      <c r="C257" s="18">
        <f>K76</f>
      </c>
    </row>
    <row r="258" ht="10.5" customHeight="1" hidden="1">
      <c r="B258" s="18">
        <f>J76</f>
      </c>
    </row>
    <row r="259" ht="10.5" customHeight="1" hidden="1">
      <c r="C259" s="18">
        <f>K77</f>
      </c>
    </row>
    <row r="260" ht="10.5" customHeight="1" hidden="1">
      <c r="B260" s="18">
        <f>J77</f>
      </c>
    </row>
    <row r="261" ht="10.5" customHeight="1" hidden="1">
      <c r="C261" s="18">
        <f>K78</f>
      </c>
    </row>
    <row r="262" ht="10.5" customHeight="1" hidden="1">
      <c r="B262" s="18">
        <f>J78</f>
      </c>
    </row>
    <row r="263" ht="10.5" customHeight="1" hidden="1">
      <c r="C263" s="18">
        <f>K79</f>
      </c>
    </row>
    <row r="264" ht="10.5" customHeight="1" hidden="1">
      <c r="B264" s="18">
        <f>J79</f>
      </c>
    </row>
    <row r="265" ht="10.5" customHeight="1" hidden="1">
      <c r="C265" s="18">
        <f>K80</f>
      </c>
    </row>
    <row r="266" ht="10.5" customHeight="1" hidden="1">
      <c r="B266" s="18">
        <f>J80</f>
      </c>
    </row>
    <row r="267" ht="10.5" customHeight="1" hidden="1">
      <c r="C267" s="18">
        <f>K81</f>
      </c>
    </row>
    <row r="268" ht="10.5" customHeight="1" hidden="1">
      <c r="B268" s="18">
        <f>J81</f>
      </c>
    </row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  <row r="275" ht="10.5" customHeight="1" hidden="1"/>
    <row r="276" ht="10.5" customHeight="1" hidden="1"/>
    <row r="277" ht="10.5" customHeight="1" hidden="1"/>
  </sheetData>
  <sheetProtection/>
  <mergeCells count="3">
    <mergeCell ref="C50:J50"/>
    <mergeCell ref="C52:J52"/>
    <mergeCell ref="C54:J54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6"/>
  <sheetViews>
    <sheetView showGridLines="0" zoomScalePageLayoutView="0" workbookViewId="0" topLeftCell="A1">
      <selection activeCell="A50" sqref="A1:A50"/>
    </sheetView>
  </sheetViews>
  <sheetFormatPr defaultColWidth="9.00390625" defaultRowHeight="10.5" customHeight="1"/>
  <cols>
    <col min="1" max="1" width="9.00390625" style="18" customWidth="1"/>
    <col min="2" max="2" width="10.50390625" style="18" bestFit="1" customWidth="1"/>
    <col min="3" max="16384" width="9.00390625" style="18" customWidth="1"/>
  </cols>
  <sheetData>
    <row r="1" s="26" customFormat="1" ht="10.5" customHeight="1">
      <c r="A1" s="26" t="str">
        <f aca="true" t="shared" si="0" ref="A1:A32">IF(B217&lt;&gt;"",B217,IF(C217&lt;&gt;"",C217,"Powered By むらログ"))</f>
        <v>Powered By むらログ</v>
      </c>
    </row>
    <row r="2" s="26" customFormat="1" ht="10.5" customHeight="1">
      <c r="A2" s="26" t="str">
        <f t="shared" si="0"/>
        <v>Powered By むらログ</v>
      </c>
    </row>
    <row r="3" s="26" customFormat="1" ht="10.5" customHeight="1">
      <c r="A3" s="26" t="str">
        <f t="shared" si="0"/>
        <v>Powered By むらログ</v>
      </c>
    </row>
    <row r="4" s="26" customFormat="1" ht="10.5" customHeight="1">
      <c r="A4" s="26" t="str">
        <f t="shared" si="0"/>
        <v>Powered By むらログ</v>
      </c>
    </row>
    <row r="5" s="26" customFormat="1" ht="10.5" customHeight="1">
      <c r="A5" s="26" t="str">
        <f t="shared" si="0"/>
        <v>Powered By むらログ</v>
      </c>
    </row>
    <row r="6" s="26" customFormat="1" ht="10.5" customHeight="1">
      <c r="A6" s="26" t="str">
        <f t="shared" si="0"/>
        <v>Powered By むらログ</v>
      </c>
    </row>
    <row r="7" s="26" customFormat="1" ht="10.5" customHeight="1">
      <c r="A7" s="26" t="str">
        <f t="shared" si="0"/>
        <v>Powered By むらログ</v>
      </c>
    </row>
    <row r="8" s="26" customFormat="1" ht="10.5" customHeight="1">
      <c r="A8" s="26" t="str">
        <f t="shared" si="0"/>
        <v>Powered By むらログ</v>
      </c>
    </row>
    <row r="9" s="26" customFormat="1" ht="10.5" customHeight="1">
      <c r="A9" s="26" t="str">
        <f t="shared" si="0"/>
        <v>Powered By むらログ</v>
      </c>
    </row>
    <row r="10" s="26" customFormat="1" ht="10.5" customHeight="1">
      <c r="A10" s="26" t="str">
        <f t="shared" si="0"/>
        <v>Powered By むらログ</v>
      </c>
    </row>
    <row r="11" s="26" customFormat="1" ht="10.5" customHeight="1">
      <c r="A11" s="26" t="str">
        <f t="shared" si="0"/>
        <v>Powered By むらログ</v>
      </c>
    </row>
    <row r="12" s="26" customFormat="1" ht="10.5" customHeight="1">
      <c r="A12" s="26" t="str">
        <f t="shared" si="0"/>
        <v>Powered By むらログ</v>
      </c>
    </row>
    <row r="13" s="26" customFormat="1" ht="10.5" customHeight="1">
      <c r="A13" s="26" t="str">
        <f t="shared" si="0"/>
        <v>Powered By むらログ</v>
      </c>
    </row>
    <row r="14" s="26" customFormat="1" ht="10.5" customHeight="1">
      <c r="A14" s="26" t="str">
        <f t="shared" si="0"/>
        <v>Powered By むらログ</v>
      </c>
    </row>
    <row r="15" s="26" customFormat="1" ht="10.5" customHeight="1">
      <c r="A15" s="26" t="str">
        <f t="shared" si="0"/>
        <v>Powered By むらログ</v>
      </c>
    </row>
    <row r="16" s="26" customFormat="1" ht="10.5" customHeight="1">
      <c r="A16" s="26" t="str">
        <f t="shared" si="0"/>
        <v>Powered By むらログ</v>
      </c>
    </row>
    <row r="17" s="26" customFormat="1" ht="10.5" customHeight="1">
      <c r="A17" s="26" t="str">
        <f t="shared" si="0"/>
        <v>Powered By むらログ</v>
      </c>
    </row>
    <row r="18" s="26" customFormat="1" ht="10.5" customHeight="1">
      <c r="A18" s="26" t="str">
        <f t="shared" si="0"/>
        <v>Powered By むらログ</v>
      </c>
    </row>
    <row r="19" s="26" customFormat="1" ht="10.5" customHeight="1">
      <c r="A19" s="26" t="str">
        <f t="shared" si="0"/>
        <v>Powered By むらログ</v>
      </c>
    </row>
    <row r="20" s="26" customFormat="1" ht="10.5" customHeight="1">
      <c r="A20" s="26" t="str">
        <f t="shared" si="0"/>
        <v>Powered By むらログ</v>
      </c>
    </row>
    <row r="21" s="26" customFormat="1" ht="10.5" customHeight="1">
      <c r="A21" s="26" t="str">
        <f t="shared" si="0"/>
        <v>Powered By むらログ</v>
      </c>
    </row>
    <row r="22" s="26" customFormat="1" ht="10.5" customHeight="1">
      <c r="A22" s="26" t="str">
        <f t="shared" si="0"/>
        <v>Powered By むらログ</v>
      </c>
    </row>
    <row r="23" s="26" customFormat="1" ht="10.5" customHeight="1">
      <c r="A23" s="26" t="str">
        <f t="shared" si="0"/>
        <v>Powered By むらログ</v>
      </c>
    </row>
    <row r="24" s="26" customFormat="1" ht="10.5" customHeight="1">
      <c r="A24" s="26" t="str">
        <f t="shared" si="0"/>
        <v>Powered By むらログ</v>
      </c>
    </row>
    <row r="25" s="26" customFormat="1" ht="10.5" customHeight="1">
      <c r="A25" s="26" t="str">
        <f t="shared" si="0"/>
        <v>Powered By むらログ</v>
      </c>
    </row>
    <row r="26" s="26" customFormat="1" ht="10.5" customHeight="1">
      <c r="A26" s="26" t="str">
        <f t="shared" si="0"/>
        <v>Powered By むらログ</v>
      </c>
    </row>
    <row r="27" s="26" customFormat="1" ht="10.5" customHeight="1">
      <c r="A27" s="26" t="str">
        <f t="shared" si="0"/>
        <v>Powered By むらログ</v>
      </c>
    </row>
    <row r="28" s="26" customFormat="1" ht="10.5" customHeight="1">
      <c r="A28" s="26" t="str">
        <f t="shared" si="0"/>
        <v>Powered By むらログ</v>
      </c>
    </row>
    <row r="29" s="26" customFormat="1" ht="10.5" customHeight="1">
      <c r="A29" s="26" t="str">
        <f t="shared" si="0"/>
        <v>Powered By むらログ</v>
      </c>
    </row>
    <row r="30" s="26" customFormat="1" ht="10.5" customHeight="1">
      <c r="A30" s="26" t="str">
        <f t="shared" si="0"/>
        <v>Powered By むらログ</v>
      </c>
    </row>
    <row r="31" s="26" customFormat="1" ht="10.5" customHeight="1">
      <c r="A31" s="26" t="str">
        <f t="shared" si="0"/>
        <v>Powered By むらログ</v>
      </c>
    </row>
    <row r="32" s="26" customFormat="1" ht="10.5" customHeight="1">
      <c r="A32" s="26" t="str">
        <f t="shared" si="0"/>
        <v>Powered By むらログ</v>
      </c>
    </row>
    <row r="33" s="26" customFormat="1" ht="10.5" customHeight="1">
      <c r="A33" s="26" t="str">
        <f aca="true" t="shared" si="1" ref="A33:A50">IF(B249&lt;&gt;"",B249,IF(C249&lt;&gt;"",C249,"Powered By むらログ"))</f>
        <v>Powered By むらログ</v>
      </c>
    </row>
    <row r="34" s="26" customFormat="1" ht="10.5" customHeight="1">
      <c r="A34" s="26" t="str">
        <f t="shared" si="1"/>
        <v>Powered By むらログ</v>
      </c>
    </row>
    <row r="35" s="26" customFormat="1" ht="10.5" customHeight="1">
      <c r="A35" s="26" t="str">
        <f t="shared" si="1"/>
        <v>Powered By むらログ</v>
      </c>
    </row>
    <row r="36" s="26" customFormat="1" ht="10.5" customHeight="1">
      <c r="A36" s="26" t="str">
        <f t="shared" si="1"/>
        <v>Powered By むらログ</v>
      </c>
    </row>
    <row r="37" s="26" customFormat="1" ht="10.5" customHeight="1">
      <c r="A37" s="26" t="str">
        <f t="shared" si="1"/>
        <v>Powered By むらログ</v>
      </c>
    </row>
    <row r="38" s="26" customFormat="1" ht="10.5" customHeight="1">
      <c r="A38" s="26" t="str">
        <f t="shared" si="1"/>
        <v>Powered By むらログ</v>
      </c>
    </row>
    <row r="39" s="26" customFormat="1" ht="10.5" customHeight="1">
      <c r="A39" s="26" t="str">
        <f t="shared" si="1"/>
        <v>Powered By むらログ</v>
      </c>
    </row>
    <row r="40" s="26" customFormat="1" ht="10.5" customHeight="1">
      <c r="A40" s="26" t="str">
        <f t="shared" si="1"/>
        <v>Powered By むらログ</v>
      </c>
    </row>
    <row r="41" s="26" customFormat="1" ht="10.5" customHeight="1">
      <c r="A41" s="26" t="str">
        <f t="shared" si="1"/>
        <v>Powered By むらログ</v>
      </c>
    </row>
    <row r="42" s="26" customFormat="1" ht="10.5" customHeight="1">
      <c r="A42" s="26" t="str">
        <f t="shared" si="1"/>
        <v>Powered By むらログ</v>
      </c>
    </row>
    <row r="43" s="26" customFormat="1" ht="10.5" customHeight="1">
      <c r="A43" s="26" t="str">
        <f t="shared" si="1"/>
        <v>Powered By むらログ</v>
      </c>
    </row>
    <row r="44" s="26" customFormat="1" ht="10.5" customHeight="1">
      <c r="A44" s="26" t="str">
        <f t="shared" si="1"/>
        <v>Powered By むらログ</v>
      </c>
    </row>
    <row r="45" s="26" customFormat="1" ht="10.5" customHeight="1">
      <c r="A45" s="26" t="str">
        <f t="shared" si="1"/>
        <v>Powered By むらログ</v>
      </c>
    </row>
    <row r="46" s="26" customFormat="1" ht="10.5" customHeight="1">
      <c r="A46" s="26" t="str">
        <f t="shared" si="1"/>
        <v>Powered By むらログ</v>
      </c>
    </row>
    <row r="47" s="26" customFormat="1" ht="10.5" customHeight="1">
      <c r="A47" s="26" t="str">
        <f t="shared" si="1"/>
        <v>Powered By むらログ</v>
      </c>
    </row>
    <row r="48" s="26" customFormat="1" ht="10.5" customHeight="1">
      <c r="A48" s="26" t="str">
        <f t="shared" si="1"/>
        <v>Powered By むらログ</v>
      </c>
    </row>
    <row r="49" s="26" customFormat="1" ht="10.5" customHeight="1">
      <c r="A49" s="26" t="str">
        <f t="shared" si="1"/>
        <v>Powered By むらログ</v>
      </c>
    </row>
    <row r="50" s="26" customFormat="1" ht="10.5" customHeight="1">
      <c r="A50" s="26" t="str">
        <f t="shared" si="1"/>
        <v>Powered By むらログ</v>
      </c>
    </row>
    <row r="51" spans="2:10" ht="10.5" customHeight="1">
      <c r="B51" s="23">
        <f>IF(C51="","",B49+1)</f>
      </c>
      <c r="C51" s="34">
        <f>IF(C108="","",D108)</f>
      </c>
      <c r="D51" s="34"/>
      <c r="E51" s="34"/>
      <c r="F51" s="34"/>
      <c r="G51" s="34"/>
      <c r="H51" s="34"/>
      <c r="I51" s="34"/>
      <c r="J51" s="34"/>
    </row>
    <row r="52" spans="2:9" ht="10.5" customHeight="1">
      <c r="B52" s="24">
        <f>IF(C51="","","あ．")</f>
      </c>
      <c r="C52" s="25">
        <f>IF(C51="","",G204)</f>
      </c>
      <c r="D52" s="24">
        <f>IF(C51="","","い．")</f>
      </c>
      <c r="E52" s="25">
        <f>IF(C51="","",G205)</f>
      </c>
      <c r="F52" s="24">
        <f>IF(C51="","","う．")</f>
      </c>
      <c r="G52" s="25">
        <f>IF(C51="","",G206)</f>
      </c>
      <c r="H52" s="24">
        <f>IF(C51="","","え．")</f>
      </c>
      <c r="I52" s="25">
        <f>IF(C51="","",G207)</f>
      </c>
    </row>
    <row r="53" spans="2:10" ht="10.5" customHeight="1">
      <c r="B53" s="23">
        <f>IF(C53="","",B51+1)</f>
      </c>
      <c r="C53" s="34">
        <f>IF(C109="","",D109)</f>
      </c>
      <c r="D53" s="34"/>
      <c r="E53" s="34"/>
      <c r="F53" s="34"/>
      <c r="G53" s="34"/>
      <c r="H53" s="34"/>
      <c r="I53" s="34"/>
      <c r="J53" s="34"/>
    </row>
    <row r="54" spans="2:9" ht="10.5" customHeight="1">
      <c r="B54" s="24">
        <f>IF(C53="","","あ．")</f>
      </c>
      <c r="C54" s="25">
        <f>IF(C53="","",G208)</f>
      </c>
      <c r="D54" s="24">
        <f>IF(C53="","","い．")</f>
      </c>
      <c r="E54" s="25">
        <f>IF(C53="","",G209)</f>
      </c>
      <c r="F54" s="24">
        <f>IF(C53="","","う．")</f>
      </c>
      <c r="G54" s="25">
        <f>IF(C53="","",G210)</f>
      </c>
      <c r="H54" s="24">
        <f>IF(C53="","","え．")</f>
      </c>
      <c r="I54" s="25">
        <f>IF(C53="","",G211)</f>
      </c>
    </row>
    <row r="55" spans="2:10" ht="10.5" customHeight="1">
      <c r="B55" s="23">
        <f>IF(C55="","",B53+1)</f>
      </c>
      <c r="C55" s="34">
        <f>IF(C110="","",D110)</f>
      </c>
      <c r="D55" s="34"/>
      <c r="E55" s="34"/>
      <c r="F55" s="34"/>
      <c r="G55" s="34"/>
      <c r="H55" s="34"/>
      <c r="I55" s="34"/>
      <c r="J55" s="34"/>
    </row>
    <row r="56" spans="2:9" ht="10.5" customHeight="1">
      <c r="B56" s="24">
        <f>IF(C55="","","あ．")</f>
      </c>
      <c r="C56" s="25">
        <f>IF(C55="","",G212)</f>
      </c>
      <c r="D56" s="24">
        <f>IF(C55="","","い．")</f>
      </c>
      <c r="E56" s="25">
        <f>IF(C55="","",G213)</f>
      </c>
      <c r="F56" s="24">
        <f>IF(C55="","","う．")</f>
      </c>
      <c r="G56" s="25">
        <f>IF(C55="","",G214)</f>
      </c>
      <c r="H56" s="24">
        <f>IF(C55="","","え．")</f>
      </c>
      <c r="I56" s="25">
        <f>IF(C55="","",G215)</f>
      </c>
    </row>
    <row r="57" spans="2:7" ht="10.5" customHeight="1">
      <c r="B57" s="20"/>
      <c r="G57" s="20"/>
    </row>
    <row r="58" spans="2:11" ht="10.5" customHeight="1" hidden="1">
      <c r="B58" s="18">
        <f>IF(D58=E58,0,1)</f>
        <v>0</v>
      </c>
      <c r="C58" s="18">
        <f>IF('語彙表'!B4="","",'語彙表'!B4)</f>
      </c>
      <c r="D58" s="18">
        <f>IF('語彙表'!D4="","",'語彙表'!D4)</f>
      </c>
      <c r="E58" s="18">
        <f aca="true" t="shared" si="2" ref="E58:E83">SUBSTITUTE(D58,C58,"＿＿＿＿")</f>
      </c>
      <c r="F58" s="18">
        <v>1</v>
      </c>
      <c r="G58" s="18" t="e">
        <f aca="true" t="shared" si="3" ref="G58:G82">VLOOKUP(F58,$B$58:$E$83,2,FALSE)</f>
        <v>#N/A</v>
      </c>
      <c r="H58" s="18" t="e">
        <f aca="true" t="shared" si="4" ref="H58:H82">VLOOKUP(F58,$B$58:$E$83,4,FALSE)</f>
        <v>#N/A</v>
      </c>
      <c r="J58" s="18">
        <f aca="true" t="shared" si="5" ref="J58:J82">IF(ISERROR(G58),"",G58)</f>
      </c>
      <c r="K58" s="18">
        <f aca="true" t="shared" si="6" ref="K58:K82">IF(ISERROR(H58),"",H58)</f>
      </c>
    </row>
    <row r="59" spans="2:11" ht="10.5" customHeight="1" hidden="1">
      <c r="B59" s="18">
        <f aca="true" t="shared" si="7" ref="B59:B83">IF(D59=E59,B58,B58+1)</f>
        <v>0</v>
      </c>
      <c r="C59" s="18">
        <f>IF('語彙表'!B5="","",'語彙表'!B5)</f>
      </c>
      <c r="D59" s="18">
        <f>IF('語彙表'!D5="","",'語彙表'!D5)</f>
      </c>
      <c r="E59" s="18">
        <f t="shared" si="2"/>
      </c>
      <c r="F59" s="18">
        <v>2</v>
      </c>
      <c r="G59" s="18" t="e">
        <f t="shared" si="3"/>
        <v>#N/A</v>
      </c>
      <c r="H59" s="18" t="e">
        <f t="shared" si="4"/>
        <v>#N/A</v>
      </c>
      <c r="J59" s="18">
        <f t="shared" si="5"/>
      </c>
      <c r="K59" s="18">
        <f t="shared" si="6"/>
      </c>
    </row>
    <row r="60" spans="2:11" ht="10.5" customHeight="1" hidden="1">
      <c r="B60" s="18">
        <f t="shared" si="7"/>
        <v>0</v>
      </c>
      <c r="C60" s="18">
        <f>IF('語彙表'!B6="","",'語彙表'!B6)</f>
      </c>
      <c r="D60" s="18">
        <f>IF('語彙表'!D6="","",'語彙表'!D6)</f>
      </c>
      <c r="E60" s="18">
        <f t="shared" si="2"/>
      </c>
      <c r="F60" s="18">
        <v>3</v>
      </c>
      <c r="G60" s="18" t="e">
        <f t="shared" si="3"/>
        <v>#N/A</v>
      </c>
      <c r="H60" s="18" t="e">
        <f t="shared" si="4"/>
        <v>#N/A</v>
      </c>
      <c r="J60" s="18">
        <f t="shared" si="5"/>
      </c>
      <c r="K60" s="18">
        <f t="shared" si="6"/>
      </c>
    </row>
    <row r="61" spans="2:11" ht="10.5" customHeight="1" hidden="1">
      <c r="B61" s="18">
        <f t="shared" si="7"/>
        <v>0</v>
      </c>
      <c r="C61" s="18">
        <f>IF('語彙表'!B7="","",'語彙表'!B7)</f>
      </c>
      <c r="D61" s="18">
        <f>IF('語彙表'!D7="","",'語彙表'!D7)</f>
      </c>
      <c r="E61" s="18">
        <f t="shared" si="2"/>
      </c>
      <c r="F61" s="18">
        <v>4</v>
      </c>
      <c r="G61" s="18" t="e">
        <f t="shared" si="3"/>
        <v>#N/A</v>
      </c>
      <c r="H61" s="18" t="e">
        <f t="shared" si="4"/>
        <v>#N/A</v>
      </c>
      <c r="J61" s="18">
        <f t="shared" si="5"/>
      </c>
      <c r="K61" s="18">
        <f t="shared" si="6"/>
      </c>
    </row>
    <row r="62" spans="2:11" ht="10.5" customHeight="1" hidden="1">
      <c r="B62" s="18">
        <f t="shared" si="7"/>
        <v>0</v>
      </c>
      <c r="C62" s="18">
        <f>IF('語彙表'!B8="","",'語彙表'!B8)</f>
      </c>
      <c r="D62" s="18">
        <f>IF('語彙表'!D8="","",'語彙表'!D8)</f>
      </c>
      <c r="E62" s="18">
        <f t="shared" si="2"/>
      </c>
      <c r="F62" s="18">
        <v>5</v>
      </c>
      <c r="G62" s="18" t="e">
        <f t="shared" si="3"/>
        <v>#N/A</v>
      </c>
      <c r="H62" s="18" t="e">
        <f t="shared" si="4"/>
        <v>#N/A</v>
      </c>
      <c r="J62" s="18">
        <f t="shared" si="5"/>
      </c>
      <c r="K62" s="18">
        <f t="shared" si="6"/>
      </c>
    </row>
    <row r="63" spans="2:11" ht="10.5" customHeight="1" hidden="1">
      <c r="B63" s="18">
        <f t="shared" si="7"/>
        <v>0</v>
      </c>
      <c r="C63" s="18">
        <f>IF('語彙表'!B9="","",'語彙表'!B9)</f>
      </c>
      <c r="D63" s="18">
        <f>IF('語彙表'!D9="","",'語彙表'!D9)</f>
      </c>
      <c r="E63" s="18">
        <f t="shared" si="2"/>
      </c>
      <c r="F63" s="18">
        <v>6</v>
      </c>
      <c r="G63" s="18" t="e">
        <f t="shared" si="3"/>
        <v>#N/A</v>
      </c>
      <c r="H63" s="18" t="e">
        <f t="shared" si="4"/>
        <v>#N/A</v>
      </c>
      <c r="J63" s="18">
        <f t="shared" si="5"/>
      </c>
      <c r="K63" s="18">
        <f t="shared" si="6"/>
      </c>
    </row>
    <row r="64" spans="2:11" ht="10.5" customHeight="1" hidden="1">
      <c r="B64" s="18">
        <f t="shared" si="7"/>
        <v>0</v>
      </c>
      <c r="C64" s="18">
        <f>IF('語彙表'!B10="","",'語彙表'!B10)</f>
      </c>
      <c r="D64" s="18">
        <f>IF('語彙表'!D10="","",'語彙表'!D10)</f>
      </c>
      <c r="E64" s="18">
        <f t="shared" si="2"/>
      </c>
      <c r="F64" s="18">
        <v>7</v>
      </c>
      <c r="G64" s="18" t="e">
        <f t="shared" si="3"/>
        <v>#N/A</v>
      </c>
      <c r="H64" s="18" t="e">
        <f t="shared" si="4"/>
        <v>#N/A</v>
      </c>
      <c r="J64" s="18">
        <f t="shared" si="5"/>
      </c>
      <c r="K64" s="18">
        <f t="shared" si="6"/>
      </c>
    </row>
    <row r="65" spans="2:11" ht="10.5" customHeight="1" hidden="1">
      <c r="B65" s="18">
        <f t="shared" si="7"/>
        <v>0</v>
      </c>
      <c r="C65" s="18">
        <f>IF('語彙表'!B11="","",'語彙表'!B11)</f>
      </c>
      <c r="D65" s="18">
        <f>IF('語彙表'!D11="","",'語彙表'!D11)</f>
      </c>
      <c r="E65" s="18">
        <f t="shared" si="2"/>
      </c>
      <c r="F65" s="18">
        <v>8</v>
      </c>
      <c r="G65" s="18" t="e">
        <f t="shared" si="3"/>
        <v>#N/A</v>
      </c>
      <c r="H65" s="18" t="e">
        <f t="shared" si="4"/>
        <v>#N/A</v>
      </c>
      <c r="J65" s="18">
        <f t="shared" si="5"/>
      </c>
      <c r="K65" s="18">
        <f t="shared" si="6"/>
      </c>
    </row>
    <row r="66" spans="2:11" ht="10.5" customHeight="1" hidden="1">
      <c r="B66" s="18">
        <f t="shared" si="7"/>
        <v>0</v>
      </c>
      <c r="C66" s="18">
        <f>IF('語彙表'!B12="","",'語彙表'!B12)</f>
      </c>
      <c r="D66" s="18">
        <f>IF('語彙表'!D12="","",'語彙表'!D12)</f>
      </c>
      <c r="E66" s="18">
        <f t="shared" si="2"/>
      </c>
      <c r="F66" s="18">
        <v>9</v>
      </c>
      <c r="G66" s="18" t="e">
        <f t="shared" si="3"/>
        <v>#N/A</v>
      </c>
      <c r="H66" s="18" t="e">
        <f t="shared" si="4"/>
        <v>#N/A</v>
      </c>
      <c r="J66" s="18">
        <f t="shared" si="5"/>
      </c>
      <c r="K66" s="18">
        <f t="shared" si="6"/>
      </c>
    </row>
    <row r="67" spans="2:11" ht="10.5" customHeight="1" hidden="1">
      <c r="B67" s="18">
        <f t="shared" si="7"/>
        <v>0</v>
      </c>
      <c r="C67" s="18">
        <f>IF('語彙表'!B13="","",'語彙表'!B13)</f>
      </c>
      <c r="D67" s="18">
        <f>IF('語彙表'!D13="","",'語彙表'!D13)</f>
      </c>
      <c r="E67" s="18">
        <f t="shared" si="2"/>
      </c>
      <c r="F67" s="18">
        <v>10</v>
      </c>
      <c r="G67" s="18" t="e">
        <f t="shared" si="3"/>
        <v>#N/A</v>
      </c>
      <c r="H67" s="18" t="e">
        <f t="shared" si="4"/>
        <v>#N/A</v>
      </c>
      <c r="J67" s="18">
        <f t="shared" si="5"/>
      </c>
      <c r="K67" s="18">
        <f t="shared" si="6"/>
      </c>
    </row>
    <row r="68" spans="2:11" ht="10.5" customHeight="1" hidden="1">
      <c r="B68" s="18">
        <f t="shared" si="7"/>
        <v>0</v>
      </c>
      <c r="C68" s="18">
        <f>IF('語彙表'!B14="","",'語彙表'!B14)</f>
      </c>
      <c r="D68" s="18">
        <f>IF('語彙表'!D14="","",'語彙表'!D14)</f>
      </c>
      <c r="E68" s="18">
        <f t="shared" si="2"/>
      </c>
      <c r="F68" s="18">
        <v>11</v>
      </c>
      <c r="G68" s="18" t="e">
        <f t="shared" si="3"/>
        <v>#N/A</v>
      </c>
      <c r="H68" s="18" t="e">
        <f t="shared" si="4"/>
        <v>#N/A</v>
      </c>
      <c r="J68" s="18">
        <f t="shared" si="5"/>
      </c>
      <c r="K68" s="18">
        <f t="shared" si="6"/>
      </c>
    </row>
    <row r="69" spans="2:11" ht="10.5" customHeight="1" hidden="1">
      <c r="B69" s="18">
        <f t="shared" si="7"/>
        <v>0</v>
      </c>
      <c r="C69" s="18">
        <f>IF('語彙表'!B15="","",'語彙表'!B15)</f>
      </c>
      <c r="D69" s="18">
        <f>IF('語彙表'!D15="","",'語彙表'!D15)</f>
      </c>
      <c r="E69" s="18">
        <f t="shared" si="2"/>
      </c>
      <c r="F69" s="18">
        <v>12</v>
      </c>
      <c r="G69" s="18" t="e">
        <f t="shared" si="3"/>
        <v>#N/A</v>
      </c>
      <c r="H69" s="18" t="e">
        <f t="shared" si="4"/>
        <v>#N/A</v>
      </c>
      <c r="J69" s="18">
        <f t="shared" si="5"/>
      </c>
      <c r="K69" s="18">
        <f t="shared" si="6"/>
      </c>
    </row>
    <row r="70" spans="2:11" ht="10.5" customHeight="1" hidden="1">
      <c r="B70" s="18">
        <f t="shared" si="7"/>
        <v>0</v>
      </c>
      <c r="C70" s="18">
        <f>IF('語彙表'!B16="","",'語彙表'!B16)</f>
      </c>
      <c r="D70" s="18">
        <f>IF('語彙表'!D16="","",'語彙表'!D16)</f>
      </c>
      <c r="E70" s="18">
        <f t="shared" si="2"/>
      </c>
      <c r="F70" s="18">
        <v>13</v>
      </c>
      <c r="G70" s="18" t="e">
        <f t="shared" si="3"/>
        <v>#N/A</v>
      </c>
      <c r="H70" s="18" t="e">
        <f t="shared" si="4"/>
        <v>#N/A</v>
      </c>
      <c r="J70" s="18">
        <f t="shared" si="5"/>
      </c>
      <c r="K70" s="18">
        <f t="shared" si="6"/>
      </c>
    </row>
    <row r="71" spans="2:11" ht="10.5" customHeight="1" hidden="1">
      <c r="B71" s="18">
        <f t="shared" si="7"/>
        <v>0</v>
      </c>
      <c r="C71" s="18">
        <f>IF('語彙表'!B17="","",'語彙表'!B17)</f>
      </c>
      <c r="D71" s="18">
        <f>IF('語彙表'!D17="","",'語彙表'!D17)</f>
      </c>
      <c r="E71" s="18">
        <f t="shared" si="2"/>
      </c>
      <c r="F71" s="18">
        <v>14</v>
      </c>
      <c r="G71" s="18" t="e">
        <f t="shared" si="3"/>
        <v>#N/A</v>
      </c>
      <c r="H71" s="18" t="e">
        <f t="shared" si="4"/>
        <v>#N/A</v>
      </c>
      <c r="J71" s="18">
        <f t="shared" si="5"/>
      </c>
      <c r="K71" s="18">
        <f t="shared" si="6"/>
      </c>
    </row>
    <row r="72" spans="2:11" ht="10.5" customHeight="1" hidden="1">
      <c r="B72" s="18">
        <f t="shared" si="7"/>
        <v>0</v>
      </c>
      <c r="C72" s="18">
        <f>IF('語彙表'!B18="","",'語彙表'!B18)</f>
      </c>
      <c r="D72" s="18">
        <f>IF('語彙表'!D18="","",'語彙表'!D18)</f>
      </c>
      <c r="E72" s="18">
        <f t="shared" si="2"/>
      </c>
      <c r="F72" s="18">
        <v>15</v>
      </c>
      <c r="G72" s="18" t="e">
        <f t="shared" si="3"/>
        <v>#N/A</v>
      </c>
      <c r="H72" s="18" t="e">
        <f t="shared" si="4"/>
        <v>#N/A</v>
      </c>
      <c r="J72" s="18">
        <f t="shared" si="5"/>
      </c>
      <c r="K72" s="18">
        <f t="shared" si="6"/>
      </c>
    </row>
    <row r="73" spans="2:11" ht="10.5" customHeight="1" hidden="1">
      <c r="B73" s="18">
        <f t="shared" si="7"/>
        <v>0</v>
      </c>
      <c r="C73" s="18">
        <f>IF('語彙表'!B19="","",'語彙表'!B19)</f>
      </c>
      <c r="D73" s="18">
        <f>IF('語彙表'!D19="","",'語彙表'!D19)</f>
      </c>
      <c r="E73" s="18">
        <f t="shared" si="2"/>
      </c>
      <c r="F73" s="18">
        <v>16</v>
      </c>
      <c r="G73" s="18" t="e">
        <f t="shared" si="3"/>
        <v>#N/A</v>
      </c>
      <c r="H73" s="18" t="e">
        <f t="shared" si="4"/>
        <v>#N/A</v>
      </c>
      <c r="J73" s="18">
        <f t="shared" si="5"/>
      </c>
      <c r="K73" s="18">
        <f t="shared" si="6"/>
      </c>
    </row>
    <row r="74" spans="2:11" ht="10.5" customHeight="1" hidden="1">
      <c r="B74" s="18">
        <f t="shared" si="7"/>
        <v>0</v>
      </c>
      <c r="C74" s="18">
        <f>IF('語彙表'!B20="","",'語彙表'!B20)</f>
      </c>
      <c r="D74" s="18">
        <f>IF('語彙表'!D20="","",'語彙表'!D20)</f>
      </c>
      <c r="E74" s="18">
        <f t="shared" si="2"/>
      </c>
      <c r="F74" s="18">
        <v>17</v>
      </c>
      <c r="G74" s="18" t="e">
        <f t="shared" si="3"/>
        <v>#N/A</v>
      </c>
      <c r="H74" s="18" t="e">
        <f t="shared" si="4"/>
        <v>#N/A</v>
      </c>
      <c r="J74" s="18">
        <f t="shared" si="5"/>
      </c>
      <c r="K74" s="18">
        <f t="shared" si="6"/>
      </c>
    </row>
    <row r="75" spans="2:11" ht="10.5" customHeight="1" hidden="1">
      <c r="B75" s="18">
        <f t="shared" si="7"/>
        <v>0</v>
      </c>
      <c r="C75" s="18">
        <f>IF('語彙表'!B21="","",'語彙表'!B21)</f>
      </c>
      <c r="D75" s="18">
        <f>IF('語彙表'!D21="","",'語彙表'!D21)</f>
      </c>
      <c r="E75" s="18">
        <f t="shared" si="2"/>
      </c>
      <c r="F75" s="18">
        <v>18</v>
      </c>
      <c r="G75" s="18" t="e">
        <f t="shared" si="3"/>
        <v>#N/A</v>
      </c>
      <c r="H75" s="18" t="e">
        <f t="shared" si="4"/>
        <v>#N/A</v>
      </c>
      <c r="J75" s="18">
        <f t="shared" si="5"/>
      </c>
      <c r="K75" s="18">
        <f t="shared" si="6"/>
      </c>
    </row>
    <row r="76" spans="2:11" ht="10.5" customHeight="1" hidden="1">
      <c r="B76" s="18">
        <f t="shared" si="7"/>
        <v>0</v>
      </c>
      <c r="C76" s="18">
        <f>IF('語彙表'!B22="","",'語彙表'!B22)</f>
      </c>
      <c r="D76" s="18">
        <f>IF('語彙表'!D22="","",'語彙表'!D22)</f>
      </c>
      <c r="E76" s="18">
        <f t="shared" si="2"/>
      </c>
      <c r="F76" s="18">
        <v>19</v>
      </c>
      <c r="G76" s="18" t="e">
        <f t="shared" si="3"/>
        <v>#N/A</v>
      </c>
      <c r="H76" s="18" t="e">
        <f t="shared" si="4"/>
        <v>#N/A</v>
      </c>
      <c r="J76" s="18">
        <f t="shared" si="5"/>
      </c>
      <c r="K76" s="18">
        <f t="shared" si="6"/>
      </c>
    </row>
    <row r="77" spans="2:11" ht="10.5" customHeight="1" hidden="1">
      <c r="B77" s="18">
        <f t="shared" si="7"/>
        <v>0</v>
      </c>
      <c r="C77" s="18">
        <f>IF('語彙表'!B23="","",'語彙表'!B23)</f>
      </c>
      <c r="D77" s="18">
        <f>IF('語彙表'!D23="","",'語彙表'!D23)</f>
      </c>
      <c r="E77" s="18">
        <f t="shared" si="2"/>
      </c>
      <c r="F77" s="18">
        <v>20</v>
      </c>
      <c r="G77" s="18" t="e">
        <f t="shared" si="3"/>
        <v>#N/A</v>
      </c>
      <c r="H77" s="18" t="e">
        <f t="shared" si="4"/>
        <v>#N/A</v>
      </c>
      <c r="J77" s="18">
        <f t="shared" si="5"/>
      </c>
      <c r="K77" s="18">
        <f t="shared" si="6"/>
      </c>
    </row>
    <row r="78" spans="2:11" ht="10.5" customHeight="1" hidden="1">
      <c r="B78" s="18">
        <f t="shared" si="7"/>
        <v>0</v>
      </c>
      <c r="C78" s="18">
        <f>IF('語彙表'!B24="","",'語彙表'!B24)</f>
      </c>
      <c r="D78" s="18">
        <f>IF('語彙表'!D24="","",'語彙表'!D24)</f>
      </c>
      <c r="E78" s="18">
        <f t="shared" si="2"/>
      </c>
      <c r="F78" s="18">
        <v>21</v>
      </c>
      <c r="G78" s="18" t="e">
        <f t="shared" si="3"/>
        <v>#N/A</v>
      </c>
      <c r="H78" s="18" t="e">
        <f t="shared" si="4"/>
        <v>#N/A</v>
      </c>
      <c r="J78" s="18">
        <f t="shared" si="5"/>
      </c>
      <c r="K78" s="18">
        <f t="shared" si="6"/>
      </c>
    </row>
    <row r="79" spans="2:11" ht="10.5" customHeight="1" hidden="1">
      <c r="B79" s="18">
        <f t="shared" si="7"/>
        <v>0</v>
      </c>
      <c r="C79" s="18">
        <f>IF('語彙表'!B25="","",'語彙表'!B25)</f>
      </c>
      <c r="D79" s="18">
        <f>IF('語彙表'!D25="","",'語彙表'!D25)</f>
      </c>
      <c r="E79" s="18">
        <f t="shared" si="2"/>
      </c>
      <c r="F79" s="18">
        <v>22</v>
      </c>
      <c r="G79" s="18" t="e">
        <f t="shared" si="3"/>
        <v>#N/A</v>
      </c>
      <c r="H79" s="18" t="e">
        <f t="shared" si="4"/>
        <v>#N/A</v>
      </c>
      <c r="J79" s="18">
        <f t="shared" si="5"/>
      </c>
      <c r="K79" s="18">
        <f t="shared" si="6"/>
      </c>
    </row>
    <row r="80" spans="2:11" ht="10.5" customHeight="1" hidden="1">
      <c r="B80" s="18">
        <f t="shared" si="7"/>
        <v>0</v>
      </c>
      <c r="C80" s="18">
        <f>IF('語彙表'!B26="","",'語彙表'!B26)</f>
      </c>
      <c r="D80" s="18">
        <f>IF('語彙表'!D26="","",'語彙表'!D26)</f>
      </c>
      <c r="E80" s="18">
        <f t="shared" si="2"/>
      </c>
      <c r="F80" s="18">
        <v>23</v>
      </c>
      <c r="G80" s="18" t="e">
        <f t="shared" si="3"/>
        <v>#N/A</v>
      </c>
      <c r="H80" s="18" t="e">
        <f t="shared" si="4"/>
        <v>#N/A</v>
      </c>
      <c r="J80" s="18">
        <f t="shared" si="5"/>
      </c>
      <c r="K80" s="18">
        <f t="shared" si="6"/>
      </c>
    </row>
    <row r="81" spans="2:11" ht="10.5" customHeight="1" hidden="1">
      <c r="B81" s="18">
        <f t="shared" si="7"/>
        <v>0</v>
      </c>
      <c r="C81" s="18">
        <f>IF('語彙表'!B27="","",'語彙表'!B27)</f>
      </c>
      <c r="D81" s="18">
        <f>IF('語彙表'!D27="","",'語彙表'!D27)</f>
      </c>
      <c r="E81" s="18">
        <f t="shared" si="2"/>
      </c>
      <c r="F81" s="18">
        <v>24</v>
      </c>
      <c r="G81" s="18" t="e">
        <f t="shared" si="3"/>
        <v>#N/A</v>
      </c>
      <c r="H81" s="18" t="e">
        <f t="shared" si="4"/>
        <v>#N/A</v>
      </c>
      <c r="J81" s="18">
        <f t="shared" si="5"/>
      </c>
      <c r="K81" s="18">
        <f t="shared" si="6"/>
      </c>
    </row>
    <row r="82" spans="2:11" ht="10.5" customHeight="1" hidden="1">
      <c r="B82" s="18">
        <f t="shared" si="7"/>
        <v>0</v>
      </c>
      <c r="C82" s="18">
        <f>IF('語彙表'!B28="","",'語彙表'!B28)</f>
      </c>
      <c r="D82" s="18">
        <f>IF('語彙表'!D28="","",'語彙表'!D28)</f>
      </c>
      <c r="E82" s="18">
        <f t="shared" si="2"/>
      </c>
      <c r="F82" s="18">
        <v>25</v>
      </c>
      <c r="G82" s="18" t="e">
        <f t="shared" si="3"/>
        <v>#N/A</v>
      </c>
      <c r="H82" s="18" t="e">
        <f t="shared" si="4"/>
        <v>#N/A</v>
      </c>
      <c r="J82" s="18">
        <f t="shared" si="5"/>
      </c>
      <c r="K82" s="18">
        <f t="shared" si="6"/>
      </c>
    </row>
    <row r="83" spans="2:5" ht="10.5" customHeight="1" hidden="1">
      <c r="B83" s="18">
        <f t="shared" si="7"/>
        <v>0</v>
      </c>
      <c r="C83" s="18">
        <f>IF('語彙表'!B29="","",'語彙表'!B29)</f>
      </c>
      <c r="D83" s="18">
        <f>IF('語彙表'!D29="","",'語彙表'!D29)</f>
      </c>
      <c r="E83" s="18">
        <f t="shared" si="2"/>
      </c>
    </row>
    <row r="84" ht="10.5" customHeight="1" hidden="1"/>
    <row r="85" spans="3:4" ht="10.5" customHeight="1" hidden="1">
      <c r="C85" s="18" t="s">
        <v>22</v>
      </c>
      <c r="D85" s="18" t="s">
        <v>23</v>
      </c>
    </row>
    <row r="86" spans="2:12" ht="10.5" customHeight="1" hidden="1">
      <c r="B86" s="23">
        <v>1</v>
      </c>
      <c r="C86" s="18">
        <f aca="true" t="shared" si="8" ref="C86:C111">J58</f>
      </c>
      <c r="D86" s="18">
        <f aca="true" t="shared" si="9" ref="D86:D111">K58</f>
      </c>
      <c r="E86" s="18">
        <f>COUNTBLANK($C$86:C86)</f>
        <v>1</v>
      </c>
      <c r="F86" s="18">
        <f aca="true" t="shared" si="10" ref="F86:F114">IF(E86=0,C86,VLOOKUP(E86,$B$86:$D$110,2,FALSE))</f>
      </c>
      <c r="G86" s="18">
        <f aca="true" t="shared" si="11" ref="G86:G114">IF(E86=0,D86,VLOOKUP(E86,$B$86:$D$110,3,FALSE))</f>
      </c>
      <c r="H86" s="18" t="e">
        <f aca="true" t="shared" si="12" ref="H86:H114">CODE(G86)</f>
        <v>#VALUE!</v>
      </c>
      <c r="I86" s="18" t="e">
        <f>RANK(H86,$H$86:$H$89)</f>
        <v>#VALUE!</v>
      </c>
      <c r="J86" s="18">
        <f>G86</f>
      </c>
      <c r="K86" s="18">
        <v>1</v>
      </c>
      <c r="L86" s="18" t="e">
        <f>VLOOKUP(K86,$I$86:$J$89,2,FALSE)</f>
        <v>#N/A</v>
      </c>
    </row>
    <row r="87" spans="2:12" ht="10.5" customHeight="1" hidden="1">
      <c r="B87" s="23">
        <v>2</v>
      </c>
      <c r="C87" s="18">
        <f t="shared" si="8"/>
      </c>
      <c r="D87" s="18">
        <f t="shared" si="9"/>
      </c>
      <c r="E87" s="18">
        <f>COUNTBLANK($C$86:C87)</f>
        <v>2</v>
      </c>
      <c r="F87" s="18">
        <f t="shared" si="10"/>
      </c>
      <c r="G87" s="18">
        <f t="shared" si="11"/>
      </c>
      <c r="H87" s="18" t="e">
        <f t="shared" si="12"/>
        <v>#VALUE!</v>
      </c>
      <c r="I87" s="18" t="e">
        <f>RANK(H87,$H$86:$H$89)</f>
        <v>#VALUE!</v>
      </c>
      <c r="J87" s="18">
        <f>G87</f>
      </c>
      <c r="K87" s="18">
        <v>2</v>
      </c>
      <c r="L87" s="18" t="e">
        <f>VLOOKUP(K87,$I$86:$J$89,2,FALSE)</f>
        <v>#N/A</v>
      </c>
    </row>
    <row r="88" spans="2:12" ht="10.5" customHeight="1" hidden="1">
      <c r="B88" s="23">
        <v>3</v>
      </c>
      <c r="C88" s="18">
        <f t="shared" si="8"/>
      </c>
      <c r="D88" s="18">
        <f t="shared" si="9"/>
      </c>
      <c r="E88" s="18">
        <f>COUNTBLANK($C$86:C88)</f>
        <v>3</v>
      </c>
      <c r="F88" s="18">
        <f t="shared" si="10"/>
      </c>
      <c r="G88" s="18">
        <f t="shared" si="11"/>
      </c>
      <c r="H88" s="18" t="e">
        <f t="shared" si="12"/>
        <v>#VALUE!</v>
      </c>
      <c r="I88" s="18" t="e">
        <f>RANK(H88,$H$86:$H$89)</f>
        <v>#VALUE!</v>
      </c>
      <c r="J88" s="18">
        <f>G88</f>
      </c>
      <c r="K88" s="18">
        <v>3</v>
      </c>
      <c r="L88" s="18" t="e">
        <f>VLOOKUP(K88,$I$86:$J$89,2,FALSE)</f>
        <v>#N/A</v>
      </c>
    </row>
    <row r="89" spans="2:12" ht="10.5" customHeight="1" hidden="1">
      <c r="B89" s="23">
        <v>4</v>
      </c>
      <c r="C89" s="18">
        <f t="shared" si="8"/>
      </c>
      <c r="D89" s="18">
        <f t="shared" si="9"/>
      </c>
      <c r="E89" s="18">
        <f>COUNTBLANK($C$86:C89)</f>
        <v>4</v>
      </c>
      <c r="F89" s="18">
        <f t="shared" si="10"/>
      </c>
      <c r="G89" s="18">
        <f t="shared" si="11"/>
      </c>
      <c r="H89" s="18" t="e">
        <f t="shared" si="12"/>
        <v>#VALUE!</v>
      </c>
      <c r="I89" s="18" t="e">
        <f>RANK(H89,$H$86:$H$89)</f>
        <v>#VALUE!</v>
      </c>
      <c r="J89" s="18">
        <f>G89</f>
      </c>
      <c r="K89" s="18">
        <v>4</v>
      </c>
      <c r="L89" s="18" t="e">
        <f>VLOOKUP(K89,$I$86:$J$89,2,FALSE)</f>
        <v>#N/A</v>
      </c>
    </row>
    <row r="90" spans="2:8" ht="10.5" customHeight="1" hidden="1">
      <c r="B90" s="23">
        <v>5</v>
      </c>
      <c r="C90" s="18">
        <f t="shared" si="8"/>
      </c>
      <c r="D90" s="18">
        <f t="shared" si="9"/>
      </c>
      <c r="E90" s="18">
        <f>COUNTBLANK($C$86:C90)</f>
        <v>5</v>
      </c>
      <c r="F90" s="18">
        <f t="shared" si="10"/>
      </c>
      <c r="G90" s="18">
        <f t="shared" si="11"/>
      </c>
      <c r="H90" s="18" t="e">
        <f t="shared" si="12"/>
        <v>#VALUE!</v>
      </c>
    </row>
    <row r="91" spans="2:8" ht="10.5" customHeight="1" hidden="1">
      <c r="B91" s="23">
        <v>6</v>
      </c>
      <c r="C91" s="18">
        <f t="shared" si="8"/>
      </c>
      <c r="D91" s="18">
        <f t="shared" si="9"/>
      </c>
      <c r="E91" s="18">
        <f>COUNTBLANK($C$86:C91)</f>
        <v>6</v>
      </c>
      <c r="F91" s="18">
        <f t="shared" si="10"/>
      </c>
      <c r="G91" s="18">
        <f t="shared" si="11"/>
      </c>
      <c r="H91" s="18" t="e">
        <f t="shared" si="12"/>
        <v>#VALUE!</v>
      </c>
    </row>
    <row r="92" spans="2:8" ht="10.5" customHeight="1" hidden="1">
      <c r="B92" s="23">
        <v>7</v>
      </c>
      <c r="C92" s="18">
        <f t="shared" si="8"/>
      </c>
      <c r="D92" s="18">
        <f t="shared" si="9"/>
      </c>
      <c r="E92" s="18">
        <f>COUNTBLANK($C$86:C92)</f>
        <v>7</v>
      </c>
      <c r="F92" s="18">
        <f t="shared" si="10"/>
      </c>
      <c r="G92" s="18">
        <f t="shared" si="11"/>
      </c>
      <c r="H92" s="18" t="e">
        <f t="shared" si="12"/>
        <v>#VALUE!</v>
      </c>
    </row>
    <row r="93" spans="2:8" ht="10.5" customHeight="1" hidden="1">
      <c r="B93" s="23">
        <v>8</v>
      </c>
      <c r="C93" s="18">
        <f t="shared" si="8"/>
      </c>
      <c r="D93" s="18">
        <f t="shared" si="9"/>
      </c>
      <c r="E93" s="18">
        <f>COUNTBLANK($C$86:C93)</f>
        <v>8</v>
      </c>
      <c r="F93" s="18">
        <f t="shared" si="10"/>
      </c>
      <c r="G93" s="18">
        <f t="shared" si="11"/>
      </c>
      <c r="H93" s="18" t="e">
        <f t="shared" si="12"/>
        <v>#VALUE!</v>
      </c>
    </row>
    <row r="94" spans="2:8" ht="10.5" customHeight="1" hidden="1">
      <c r="B94" s="23">
        <v>9</v>
      </c>
      <c r="C94" s="18">
        <f t="shared" si="8"/>
      </c>
      <c r="D94" s="18">
        <f t="shared" si="9"/>
      </c>
      <c r="E94" s="18">
        <f>COUNTBLANK($C$86:C94)</f>
        <v>9</v>
      </c>
      <c r="F94" s="18">
        <f t="shared" si="10"/>
      </c>
      <c r="G94" s="18">
        <f t="shared" si="11"/>
      </c>
      <c r="H94" s="18" t="e">
        <f t="shared" si="12"/>
        <v>#VALUE!</v>
      </c>
    </row>
    <row r="95" spans="2:8" ht="10.5" customHeight="1" hidden="1">
      <c r="B95" s="23">
        <v>10</v>
      </c>
      <c r="C95" s="18">
        <f t="shared" si="8"/>
      </c>
      <c r="D95" s="18">
        <f t="shared" si="9"/>
      </c>
      <c r="E95" s="18">
        <f>COUNTBLANK($C$86:C95)</f>
        <v>10</v>
      </c>
      <c r="F95" s="18">
        <f t="shared" si="10"/>
      </c>
      <c r="G95" s="18">
        <f t="shared" si="11"/>
      </c>
      <c r="H95" s="18" t="e">
        <f t="shared" si="12"/>
        <v>#VALUE!</v>
      </c>
    </row>
    <row r="96" spans="2:8" ht="10.5" customHeight="1" hidden="1">
      <c r="B96" s="23">
        <v>11</v>
      </c>
      <c r="C96" s="18">
        <f t="shared" si="8"/>
      </c>
      <c r="D96" s="18">
        <f t="shared" si="9"/>
      </c>
      <c r="E96" s="18">
        <f>COUNTBLANK($C$86:C96)</f>
        <v>11</v>
      </c>
      <c r="F96" s="18">
        <f t="shared" si="10"/>
      </c>
      <c r="G96" s="18">
        <f t="shared" si="11"/>
      </c>
      <c r="H96" s="18" t="e">
        <f t="shared" si="12"/>
        <v>#VALUE!</v>
      </c>
    </row>
    <row r="97" spans="2:8" ht="10.5" customHeight="1" hidden="1">
      <c r="B97" s="23">
        <v>12</v>
      </c>
      <c r="C97" s="18">
        <f t="shared" si="8"/>
      </c>
      <c r="D97" s="18">
        <f t="shared" si="9"/>
      </c>
      <c r="E97" s="18">
        <f>COUNTBLANK($C$86:C97)</f>
        <v>12</v>
      </c>
      <c r="F97" s="18">
        <f t="shared" si="10"/>
      </c>
      <c r="G97" s="18">
        <f t="shared" si="11"/>
      </c>
      <c r="H97" s="18" t="e">
        <f t="shared" si="12"/>
        <v>#VALUE!</v>
      </c>
    </row>
    <row r="98" spans="2:8" ht="10.5" customHeight="1" hidden="1">
      <c r="B98" s="23">
        <v>13</v>
      </c>
      <c r="C98" s="18">
        <f t="shared" si="8"/>
      </c>
      <c r="D98" s="18">
        <f t="shared" si="9"/>
      </c>
      <c r="E98" s="18">
        <f>COUNTBLANK($C$86:C98)</f>
        <v>13</v>
      </c>
      <c r="F98" s="18">
        <f t="shared" si="10"/>
      </c>
      <c r="G98" s="18">
        <f t="shared" si="11"/>
      </c>
      <c r="H98" s="18" t="e">
        <f t="shared" si="12"/>
        <v>#VALUE!</v>
      </c>
    </row>
    <row r="99" spans="2:8" ht="10.5" customHeight="1" hidden="1">
      <c r="B99" s="23">
        <v>14</v>
      </c>
      <c r="C99" s="18">
        <f t="shared" si="8"/>
      </c>
      <c r="D99" s="18">
        <f t="shared" si="9"/>
      </c>
      <c r="E99" s="18">
        <f>COUNTBLANK($C$86:C99)</f>
        <v>14</v>
      </c>
      <c r="F99" s="18">
        <f t="shared" si="10"/>
      </c>
      <c r="G99" s="18">
        <f t="shared" si="11"/>
      </c>
      <c r="H99" s="18" t="e">
        <f t="shared" si="12"/>
        <v>#VALUE!</v>
      </c>
    </row>
    <row r="100" spans="2:8" ht="10.5" customHeight="1" hidden="1">
      <c r="B100" s="23">
        <v>15</v>
      </c>
      <c r="C100" s="18">
        <f t="shared" si="8"/>
      </c>
      <c r="D100" s="18">
        <f t="shared" si="9"/>
      </c>
      <c r="E100" s="18">
        <f>COUNTBLANK($C$86:C100)</f>
        <v>15</v>
      </c>
      <c r="F100" s="18">
        <f t="shared" si="10"/>
      </c>
      <c r="G100" s="18">
        <f t="shared" si="11"/>
      </c>
      <c r="H100" s="18" t="e">
        <f t="shared" si="12"/>
        <v>#VALUE!</v>
      </c>
    </row>
    <row r="101" spans="2:8" ht="10.5" customHeight="1" hidden="1">
      <c r="B101" s="23">
        <v>16</v>
      </c>
      <c r="C101" s="18">
        <f t="shared" si="8"/>
      </c>
      <c r="D101" s="18">
        <f t="shared" si="9"/>
      </c>
      <c r="E101" s="18">
        <f>COUNTBLANK($C$86:C101)</f>
        <v>16</v>
      </c>
      <c r="F101" s="18">
        <f t="shared" si="10"/>
      </c>
      <c r="G101" s="18">
        <f t="shared" si="11"/>
      </c>
      <c r="H101" s="18" t="e">
        <f t="shared" si="12"/>
        <v>#VALUE!</v>
      </c>
    </row>
    <row r="102" spans="2:8" ht="10.5" customHeight="1" hidden="1">
      <c r="B102" s="23">
        <v>17</v>
      </c>
      <c r="C102" s="18">
        <f t="shared" si="8"/>
      </c>
      <c r="D102" s="18">
        <f t="shared" si="9"/>
      </c>
      <c r="E102" s="18">
        <f>COUNTBLANK($C$86:C102)</f>
        <v>17</v>
      </c>
      <c r="F102" s="18">
        <f t="shared" si="10"/>
      </c>
      <c r="G102" s="18">
        <f t="shared" si="11"/>
      </c>
      <c r="H102" s="18" t="e">
        <f t="shared" si="12"/>
        <v>#VALUE!</v>
      </c>
    </row>
    <row r="103" spans="2:8" ht="10.5" customHeight="1" hidden="1">
      <c r="B103" s="23">
        <v>18</v>
      </c>
      <c r="C103" s="18">
        <f t="shared" si="8"/>
      </c>
      <c r="D103" s="18">
        <f t="shared" si="9"/>
      </c>
      <c r="E103" s="18">
        <f>COUNTBLANK($C$86:C103)</f>
        <v>18</v>
      </c>
      <c r="F103" s="18">
        <f t="shared" si="10"/>
      </c>
      <c r="G103" s="18">
        <f t="shared" si="11"/>
      </c>
      <c r="H103" s="18" t="e">
        <f t="shared" si="12"/>
        <v>#VALUE!</v>
      </c>
    </row>
    <row r="104" spans="2:8" ht="10.5" customHeight="1" hidden="1">
      <c r="B104" s="23">
        <v>19</v>
      </c>
      <c r="C104" s="18">
        <f t="shared" si="8"/>
      </c>
      <c r="D104" s="18">
        <f t="shared" si="9"/>
      </c>
      <c r="E104" s="18">
        <f>COUNTBLANK($C$86:C104)</f>
        <v>19</v>
      </c>
      <c r="F104" s="18">
        <f t="shared" si="10"/>
      </c>
      <c r="G104" s="18">
        <f t="shared" si="11"/>
      </c>
      <c r="H104" s="18" t="e">
        <f t="shared" si="12"/>
        <v>#VALUE!</v>
      </c>
    </row>
    <row r="105" spans="2:8" ht="10.5" customHeight="1" hidden="1">
      <c r="B105" s="23">
        <v>20</v>
      </c>
      <c r="C105" s="18">
        <f t="shared" si="8"/>
      </c>
      <c r="D105" s="18">
        <f t="shared" si="9"/>
      </c>
      <c r="E105" s="18">
        <f>COUNTBLANK($C$86:C105)</f>
        <v>20</v>
      </c>
      <c r="F105" s="18">
        <f t="shared" si="10"/>
      </c>
      <c r="G105" s="18">
        <f t="shared" si="11"/>
      </c>
      <c r="H105" s="18" t="e">
        <f t="shared" si="12"/>
        <v>#VALUE!</v>
      </c>
    </row>
    <row r="106" spans="2:8" ht="10.5" customHeight="1" hidden="1">
      <c r="B106" s="23">
        <v>21</v>
      </c>
      <c r="C106" s="18">
        <f t="shared" si="8"/>
      </c>
      <c r="D106" s="18">
        <f t="shared" si="9"/>
      </c>
      <c r="E106" s="18">
        <f>COUNTBLANK($C$86:C106)</f>
        <v>21</v>
      </c>
      <c r="F106" s="18">
        <f t="shared" si="10"/>
      </c>
      <c r="G106" s="18">
        <f t="shared" si="11"/>
      </c>
      <c r="H106" s="18" t="e">
        <f t="shared" si="12"/>
        <v>#VALUE!</v>
      </c>
    </row>
    <row r="107" spans="2:8" ht="10.5" customHeight="1" hidden="1">
      <c r="B107" s="23">
        <v>22</v>
      </c>
      <c r="C107" s="18">
        <f t="shared" si="8"/>
      </c>
      <c r="D107" s="18">
        <f t="shared" si="9"/>
      </c>
      <c r="E107" s="18">
        <f>COUNTBLANK($C$86:C107)</f>
        <v>22</v>
      </c>
      <c r="F107" s="18">
        <f t="shared" si="10"/>
      </c>
      <c r="G107" s="18">
        <f t="shared" si="11"/>
      </c>
      <c r="H107" s="18" t="e">
        <f t="shared" si="12"/>
        <v>#VALUE!</v>
      </c>
    </row>
    <row r="108" spans="2:8" ht="10.5" customHeight="1" hidden="1">
      <c r="B108" s="23">
        <v>23</v>
      </c>
      <c r="C108" s="18">
        <f t="shared" si="8"/>
      </c>
      <c r="D108" s="18">
        <f t="shared" si="9"/>
      </c>
      <c r="E108" s="18">
        <f>COUNTBLANK($C$86:C108)</f>
        <v>23</v>
      </c>
      <c r="F108" s="18">
        <f t="shared" si="10"/>
      </c>
      <c r="G108" s="18">
        <f t="shared" si="11"/>
      </c>
      <c r="H108" s="18" t="e">
        <f t="shared" si="12"/>
        <v>#VALUE!</v>
      </c>
    </row>
    <row r="109" spans="2:8" ht="10.5" customHeight="1" hidden="1">
      <c r="B109" s="23">
        <v>24</v>
      </c>
      <c r="C109" s="18">
        <f t="shared" si="8"/>
      </c>
      <c r="D109" s="18">
        <f t="shared" si="9"/>
      </c>
      <c r="E109" s="18">
        <f>COUNTBLANK($C$86:C109)</f>
        <v>24</v>
      </c>
      <c r="F109" s="18">
        <f t="shared" si="10"/>
      </c>
      <c r="G109" s="18">
        <f t="shared" si="11"/>
      </c>
      <c r="H109" s="18" t="e">
        <f t="shared" si="12"/>
        <v>#VALUE!</v>
      </c>
    </row>
    <row r="110" spans="2:8" ht="10.5" customHeight="1" hidden="1">
      <c r="B110" s="23">
        <v>25</v>
      </c>
      <c r="C110" s="18">
        <f t="shared" si="8"/>
      </c>
      <c r="D110" s="18">
        <f t="shared" si="9"/>
      </c>
      <c r="E110" s="18">
        <f>COUNTBLANK($C$86:C110)</f>
        <v>25</v>
      </c>
      <c r="F110" s="18">
        <f t="shared" si="10"/>
      </c>
      <c r="G110" s="18">
        <f t="shared" si="11"/>
      </c>
      <c r="H110" s="18" t="e">
        <f t="shared" si="12"/>
        <v>#VALUE!</v>
      </c>
    </row>
    <row r="111" spans="3:8" ht="10.5" customHeight="1" hidden="1">
      <c r="C111" s="18">
        <f t="shared" si="8"/>
        <v>0</v>
      </c>
      <c r="D111" s="18">
        <f t="shared" si="9"/>
        <v>0</v>
      </c>
      <c r="E111" s="18">
        <f>COUNTBLANK($C$86:C111)</f>
        <v>25</v>
      </c>
      <c r="F111" s="18">
        <f t="shared" si="10"/>
      </c>
      <c r="G111" s="18">
        <f t="shared" si="11"/>
      </c>
      <c r="H111" s="18" t="e">
        <f t="shared" si="12"/>
        <v>#VALUE!</v>
      </c>
    </row>
    <row r="112" spans="5:8" ht="10.5" customHeight="1" hidden="1">
      <c r="E112" s="18">
        <f>COUNTBLANK($C$86:C112)</f>
        <v>26</v>
      </c>
      <c r="F112" s="18" t="e">
        <f t="shared" si="10"/>
        <v>#N/A</v>
      </c>
      <c r="G112" s="18" t="e">
        <f t="shared" si="11"/>
        <v>#N/A</v>
      </c>
      <c r="H112" s="18" t="e">
        <f t="shared" si="12"/>
        <v>#N/A</v>
      </c>
    </row>
    <row r="113" spans="5:8" ht="10.5" customHeight="1" hidden="1">
      <c r="E113" s="18">
        <f>COUNTBLANK($C$86:C113)</f>
        <v>27</v>
      </c>
      <c r="F113" s="18" t="e">
        <f t="shared" si="10"/>
        <v>#N/A</v>
      </c>
      <c r="G113" s="18" t="e">
        <f t="shared" si="11"/>
        <v>#N/A</v>
      </c>
      <c r="H113" s="18" t="e">
        <f t="shared" si="12"/>
        <v>#N/A</v>
      </c>
    </row>
    <row r="114" spans="5:8" ht="10.5" customHeight="1" hidden="1">
      <c r="E114" s="18">
        <f>COUNTBLANK($C$86:C114)</f>
        <v>28</v>
      </c>
      <c r="F114" s="18" t="e">
        <f t="shared" si="10"/>
        <v>#N/A</v>
      </c>
      <c r="G114" s="18" t="e">
        <f t="shared" si="11"/>
        <v>#N/A</v>
      </c>
      <c r="H114" s="18" t="e">
        <f t="shared" si="12"/>
        <v>#N/A</v>
      </c>
    </row>
    <row r="115" ht="10.5" customHeight="1" hidden="1"/>
    <row r="116" spans="2:7" ht="10.5" customHeight="1" hidden="1">
      <c r="B116" s="18">
        <v>1</v>
      </c>
      <c r="C116" s="18">
        <f aca="true" ca="1" t="shared" si="13" ref="C116:C147">RAND()</f>
        <v>0.8009698865087147</v>
      </c>
      <c r="D116" s="18">
        <f>RANK(C116,$C$116:$C$119)</f>
        <v>1</v>
      </c>
      <c r="E116" s="18">
        <f>F86</f>
      </c>
      <c r="F116" s="18">
        <v>1</v>
      </c>
      <c r="G116" s="18">
        <f>VLOOKUP(F116,$D$116:$E$119,2,FALSE)</f>
      </c>
    </row>
    <row r="117" spans="3:7" ht="10.5" customHeight="1" hidden="1">
      <c r="C117" s="18">
        <f ca="1" t="shared" si="13"/>
        <v>0.21641819844328225</v>
      </c>
      <c r="D117" s="18">
        <f>RANK(C117,$C$116:$C$119)</f>
        <v>3</v>
      </c>
      <c r="E117" s="18">
        <f>F87</f>
      </c>
      <c r="F117" s="18">
        <v>2</v>
      </c>
      <c r="G117" s="18">
        <f>VLOOKUP(F117,$D$116:$E$119,2,FALSE)</f>
      </c>
    </row>
    <row r="118" spans="3:7" ht="10.5" customHeight="1" hidden="1">
      <c r="C118" s="18">
        <f ca="1" t="shared" si="13"/>
        <v>0.10554979055289149</v>
      </c>
      <c r="D118" s="18">
        <f>RANK(C118,$C$116:$C$119)</f>
        <v>4</v>
      </c>
      <c r="E118" s="18">
        <f>F88</f>
      </c>
      <c r="F118" s="18">
        <v>3</v>
      </c>
      <c r="G118" s="18">
        <f>VLOOKUP(F118,$D$116:$E$119,2,FALSE)</f>
      </c>
    </row>
    <row r="119" spans="3:7" ht="10.5" customHeight="1" hidden="1">
      <c r="C119" s="18">
        <f ca="1" t="shared" si="13"/>
        <v>0.4780028874743023</v>
      </c>
      <c r="D119" s="18">
        <f>RANK(C119,$C$116:$C$119)</f>
        <v>2</v>
      </c>
      <c r="E119" s="18">
        <f>F89</f>
      </c>
      <c r="F119" s="18">
        <v>4</v>
      </c>
      <c r="G119" s="18">
        <f>VLOOKUP(F119,$D$116:$E$119,2,FALSE)</f>
      </c>
    </row>
    <row r="120" spans="2:7" ht="10.5" customHeight="1" hidden="1">
      <c r="B120" s="18">
        <v>2</v>
      </c>
      <c r="C120" s="18">
        <f ca="1" t="shared" si="13"/>
        <v>0.45888988361615235</v>
      </c>
      <c r="D120" s="18">
        <f>RANK(C120,$C$120:$C$123)</f>
        <v>2</v>
      </c>
      <c r="E120" s="18">
        <f>F87</f>
      </c>
      <c r="F120" s="18">
        <v>1</v>
      </c>
      <c r="G120" s="18">
        <f>VLOOKUP(F120,$D$120:$E$123,2,FALSE)</f>
      </c>
    </row>
    <row r="121" spans="3:7" ht="10.5" customHeight="1" hidden="1">
      <c r="C121" s="18">
        <f ca="1" t="shared" si="13"/>
        <v>0.225686626315575</v>
      </c>
      <c r="D121" s="18">
        <f>RANK(C121,$C$120:$C$123)</f>
        <v>3</v>
      </c>
      <c r="E121" s="18">
        <f>F88</f>
      </c>
      <c r="F121" s="18">
        <v>2</v>
      </c>
      <c r="G121" s="18">
        <f>VLOOKUP(F121,$D$120:$E$123,2,FALSE)</f>
      </c>
    </row>
    <row r="122" spans="3:7" ht="10.5" customHeight="1" hidden="1">
      <c r="C122" s="18">
        <f ca="1" t="shared" si="13"/>
        <v>0.14310616487965366</v>
      </c>
      <c r="D122" s="18">
        <f>RANK(C122,$C$120:$C$123)</f>
        <v>4</v>
      </c>
      <c r="E122" s="18">
        <f>F89</f>
      </c>
      <c r="F122" s="18">
        <v>3</v>
      </c>
      <c r="G122" s="18">
        <f>VLOOKUP(F122,$D$120:$E$123,2,FALSE)</f>
      </c>
    </row>
    <row r="123" spans="3:7" ht="10.5" customHeight="1" hidden="1">
      <c r="C123" s="18">
        <f ca="1" t="shared" si="13"/>
        <v>0.5321993171705777</v>
      </c>
      <c r="D123" s="18">
        <f>RANK(C123,$C$120:$C$123)</f>
        <v>1</v>
      </c>
      <c r="E123" s="18">
        <f>F90</f>
      </c>
      <c r="F123" s="18">
        <v>4</v>
      </c>
      <c r="G123" s="18">
        <f>VLOOKUP(F123,$D$120:$E$123,2,FALSE)</f>
      </c>
    </row>
    <row r="124" spans="2:7" ht="10.5" customHeight="1" hidden="1">
      <c r="B124" s="18">
        <v>3</v>
      </c>
      <c r="C124" s="18">
        <f ca="1" t="shared" si="13"/>
        <v>0.10852056750494898</v>
      </c>
      <c r="D124" s="18">
        <f>RANK(C124,$C$124:$C$127)</f>
        <v>4</v>
      </c>
      <c r="E124" s="18">
        <f>F88</f>
      </c>
      <c r="F124" s="18">
        <v>1</v>
      </c>
      <c r="G124" s="18">
        <f>VLOOKUP(F124,$D$124:$E$127,2,FALSE)</f>
      </c>
    </row>
    <row r="125" spans="3:7" ht="10.5" customHeight="1" hidden="1">
      <c r="C125" s="18">
        <f ca="1" t="shared" si="13"/>
        <v>0.14505213788190918</v>
      </c>
      <c r="D125" s="18">
        <f>RANK(C125,$C$124:$C$127)</f>
        <v>3</v>
      </c>
      <c r="E125" s="18">
        <f>F89</f>
      </c>
      <c r="F125" s="18">
        <v>2</v>
      </c>
      <c r="G125" s="18">
        <f>VLOOKUP(F125,$D$124:$E$127,2,FALSE)</f>
      </c>
    </row>
    <row r="126" spans="3:7" ht="10.5" customHeight="1" hidden="1">
      <c r="C126" s="18">
        <f ca="1" t="shared" si="13"/>
        <v>0.2336771702003757</v>
      </c>
      <c r="D126" s="18">
        <f>RANK(C126,$C$124:$C$127)</f>
        <v>2</v>
      </c>
      <c r="E126" s="18">
        <f>F90</f>
      </c>
      <c r="F126" s="18">
        <v>3</v>
      </c>
      <c r="G126" s="18">
        <f>VLOOKUP(F126,$D$124:$E$127,2,FALSE)</f>
      </c>
    </row>
    <row r="127" spans="3:7" ht="10.5" customHeight="1" hidden="1">
      <c r="C127" s="18">
        <f ca="1" t="shared" si="13"/>
        <v>0.8515670895924234</v>
      </c>
      <c r="D127" s="18">
        <f>RANK(C127,$C$124:$C$127)</f>
        <v>1</v>
      </c>
      <c r="E127" s="18">
        <f>F91</f>
      </c>
      <c r="F127" s="18">
        <v>4</v>
      </c>
      <c r="G127" s="18">
        <f>VLOOKUP(F127,$D$124:$E$127,2,FALSE)</f>
      </c>
    </row>
    <row r="128" spans="2:7" ht="10.5" customHeight="1" hidden="1">
      <c r="B128" s="18">
        <v>4</v>
      </c>
      <c r="C128" s="18">
        <f ca="1" t="shared" si="13"/>
        <v>0.010417726969532914</v>
      </c>
      <c r="D128" s="18">
        <f>RANK(C128,$C$128:$C$131)</f>
        <v>4</v>
      </c>
      <c r="E128" s="18">
        <f>F89</f>
      </c>
      <c r="F128" s="18">
        <v>1</v>
      </c>
      <c r="G128" s="18">
        <f>VLOOKUP(F128,$D$128:$E$131,2,FALSE)</f>
      </c>
    </row>
    <row r="129" spans="3:7" ht="10.5" customHeight="1" hidden="1">
      <c r="C129" s="18">
        <f ca="1" t="shared" si="13"/>
        <v>0.7964744652878322</v>
      </c>
      <c r="D129" s="18">
        <f>RANK(C129,$C$128:$C$131)</f>
        <v>1</v>
      </c>
      <c r="E129" s="18">
        <f>F90</f>
      </c>
      <c r="F129" s="18">
        <v>2</v>
      </c>
      <c r="G129" s="18">
        <f>VLOOKUP(F129,$D$128:$E$131,2,FALSE)</f>
      </c>
    </row>
    <row r="130" spans="3:7" ht="10.5" customHeight="1" hidden="1">
      <c r="C130" s="18">
        <f ca="1" t="shared" si="13"/>
        <v>0.657617472502688</v>
      </c>
      <c r="D130" s="18">
        <f>RANK(C130,$C$128:$C$131)</f>
        <v>2</v>
      </c>
      <c r="E130" s="18">
        <f>F91</f>
      </c>
      <c r="F130" s="18">
        <v>3</v>
      </c>
      <c r="G130" s="18">
        <f>VLOOKUP(F130,$D$128:$E$131,2,FALSE)</f>
      </c>
    </row>
    <row r="131" spans="3:7" ht="10.5" customHeight="1" hidden="1">
      <c r="C131" s="18">
        <f ca="1" t="shared" si="13"/>
        <v>0.4116484489711607</v>
      </c>
      <c r="D131" s="18">
        <f>RANK(C131,$C$128:$C$131)</f>
        <v>3</v>
      </c>
      <c r="E131" s="18">
        <f>F92</f>
      </c>
      <c r="F131" s="18">
        <v>4</v>
      </c>
      <c r="G131" s="18">
        <f>VLOOKUP(F131,$D$128:$E$131,2,FALSE)</f>
      </c>
    </row>
    <row r="132" spans="2:7" ht="10.5" customHeight="1" hidden="1">
      <c r="B132" s="18">
        <v>5</v>
      </c>
      <c r="C132" s="18">
        <f ca="1" t="shared" si="13"/>
        <v>0.35271329937877516</v>
      </c>
      <c r="D132" s="18">
        <f>RANK(C132,$C$132:$C$135)</f>
        <v>2</v>
      </c>
      <c r="E132" s="18">
        <f>F90</f>
      </c>
      <c r="F132" s="18">
        <v>1</v>
      </c>
      <c r="G132" s="18">
        <f>VLOOKUP(F132,$D$132:$E$135,2,FALSE)</f>
      </c>
    </row>
    <row r="133" spans="3:7" ht="10.5" customHeight="1" hidden="1">
      <c r="C133" s="18">
        <f ca="1" t="shared" si="13"/>
        <v>0.9712708404112458</v>
      </c>
      <c r="D133" s="18">
        <f>RANK(C133,$C$132:$C$135)</f>
        <v>1</v>
      </c>
      <c r="E133" s="18">
        <f>F91</f>
      </c>
      <c r="F133" s="18">
        <v>2</v>
      </c>
      <c r="G133" s="18">
        <f>VLOOKUP(F133,$D$132:$E$135,2,FALSE)</f>
      </c>
    </row>
    <row r="134" spans="3:7" ht="10.5" customHeight="1" hidden="1">
      <c r="C134" s="18">
        <f ca="1" t="shared" si="13"/>
        <v>0.04869223148330537</v>
      </c>
      <c r="D134" s="18">
        <f>RANK(C134,$C$132:$C$135)</f>
        <v>4</v>
      </c>
      <c r="E134" s="18">
        <f>F92</f>
      </c>
      <c r="F134" s="18">
        <v>3</v>
      </c>
      <c r="G134" s="18">
        <f>VLOOKUP(F134,$D$132:$E$135,2,FALSE)</f>
      </c>
    </row>
    <row r="135" spans="3:7" ht="10.5" customHeight="1" hidden="1">
      <c r="C135" s="18">
        <f ca="1" t="shared" si="13"/>
        <v>0.26166615866406584</v>
      </c>
      <c r="D135" s="18">
        <f>RANK(C135,$C$132:$C$135)</f>
        <v>3</v>
      </c>
      <c r="E135" s="18">
        <f>F93</f>
      </c>
      <c r="F135" s="18">
        <v>4</v>
      </c>
      <c r="G135" s="18">
        <f>VLOOKUP(F135,$D$132:$E$135,2,FALSE)</f>
      </c>
    </row>
    <row r="136" spans="2:7" ht="10.5" customHeight="1" hidden="1">
      <c r="B136" s="18">
        <v>6</v>
      </c>
      <c r="C136" s="18">
        <f ca="1" t="shared" si="13"/>
        <v>0.6658104585978339</v>
      </c>
      <c r="D136" s="18">
        <f>RANK(C136,$C$136:$C$139)</f>
        <v>2</v>
      </c>
      <c r="E136" s="18">
        <f>F91</f>
      </c>
      <c r="F136" s="18">
        <v>1</v>
      </c>
      <c r="G136" s="18">
        <f>VLOOKUP(F136,$D$136:$E$139,2,FALSE)</f>
      </c>
    </row>
    <row r="137" spans="3:7" ht="10.5" customHeight="1" hidden="1">
      <c r="C137" s="18">
        <f ca="1" t="shared" si="13"/>
        <v>0.7854087914153185</v>
      </c>
      <c r="D137" s="18">
        <f>RANK(C137,$C$136:$C$139)</f>
        <v>1</v>
      </c>
      <c r="E137" s="18">
        <f>F92</f>
      </c>
      <c r="F137" s="18">
        <v>2</v>
      </c>
      <c r="G137" s="18">
        <f>VLOOKUP(F137,$D$136:$E$139,2,FALSE)</f>
      </c>
    </row>
    <row r="138" spans="3:7" ht="10.5" customHeight="1" hidden="1">
      <c r="C138" s="18">
        <f ca="1" t="shared" si="13"/>
        <v>0.11025463746029729</v>
      </c>
      <c r="D138" s="18">
        <f>RANK(C138,$C$136:$C$139)</f>
        <v>4</v>
      </c>
      <c r="E138" s="18">
        <f>F93</f>
      </c>
      <c r="F138" s="18">
        <v>3</v>
      </c>
      <c r="G138" s="18">
        <f>VLOOKUP(F138,$D$136:$E$139,2,FALSE)</f>
      </c>
    </row>
    <row r="139" spans="3:7" ht="10.5" customHeight="1" hidden="1">
      <c r="C139" s="18">
        <f ca="1" t="shared" si="13"/>
        <v>0.3907679404698421</v>
      </c>
      <c r="D139" s="18">
        <f>RANK(C139,$C$136:$C$139)</f>
        <v>3</v>
      </c>
      <c r="E139" s="18">
        <f>F94</f>
      </c>
      <c r="F139" s="18">
        <v>4</v>
      </c>
      <c r="G139" s="18">
        <f>VLOOKUP(F139,$D$136:$E$139,2,FALSE)</f>
      </c>
    </row>
    <row r="140" spans="2:7" ht="10.5" customHeight="1" hidden="1">
      <c r="B140" s="18">
        <v>7</v>
      </c>
      <c r="C140" s="18">
        <f ca="1" t="shared" si="13"/>
        <v>0.9887458521610002</v>
      </c>
      <c r="D140" s="18">
        <f>RANK(C140,$C$140:$C$143)</f>
        <v>1</v>
      </c>
      <c r="E140" s="18">
        <f>F92</f>
      </c>
      <c r="F140" s="18">
        <v>1</v>
      </c>
      <c r="G140" s="18">
        <f>VLOOKUP(F140,$D$140:$E$143,2,FALSE)</f>
      </c>
    </row>
    <row r="141" spans="3:7" ht="10.5" customHeight="1" hidden="1">
      <c r="C141" s="18">
        <f ca="1" t="shared" si="13"/>
        <v>0.3620559425629004</v>
      </c>
      <c r="D141" s="18">
        <f>RANK(C141,$C$140:$C$143)</f>
        <v>3</v>
      </c>
      <c r="E141" s="18">
        <f>F93</f>
      </c>
      <c r="F141" s="18">
        <v>2</v>
      </c>
      <c r="G141" s="18">
        <f>VLOOKUP(F141,$D$140:$E$143,2,FALSE)</f>
      </c>
    </row>
    <row r="142" spans="3:7" ht="10.5" customHeight="1" hidden="1">
      <c r="C142" s="18">
        <f ca="1" t="shared" si="13"/>
        <v>0.1285113482942668</v>
      </c>
      <c r="D142" s="18">
        <f>RANK(C142,$C$140:$C$143)</f>
        <v>4</v>
      </c>
      <c r="E142" s="18">
        <f>F94</f>
      </c>
      <c r="F142" s="18">
        <v>3</v>
      </c>
      <c r="G142" s="18">
        <f>VLOOKUP(F142,$D$140:$E$143,2,FALSE)</f>
      </c>
    </row>
    <row r="143" spans="3:7" ht="10.5" customHeight="1" hidden="1">
      <c r="C143" s="18">
        <f ca="1" t="shared" si="13"/>
        <v>0.4745797178008333</v>
      </c>
      <c r="D143" s="18">
        <f>RANK(C143,$C$140:$C$143)</f>
        <v>2</v>
      </c>
      <c r="E143" s="18">
        <f>F95</f>
      </c>
      <c r="F143" s="18">
        <v>4</v>
      </c>
      <c r="G143" s="18">
        <f>VLOOKUP(F143,$D$140:$E$143,2,FALSE)</f>
      </c>
    </row>
    <row r="144" spans="2:7" ht="10.5" customHeight="1" hidden="1">
      <c r="B144" s="18">
        <v>8</v>
      </c>
      <c r="C144" s="18">
        <f ca="1" t="shared" si="13"/>
        <v>0.7543679201123545</v>
      </c>
      <c r="D144" s="18">
        <f>RANK(C144,$C$144:$C$147)</f>
        <v>2</v>
      </c>
      <c r="E144" s="18">
        <f>F93</f>
      </c>
      <c r="F144" s="18">
        <v>1</v>
      </c>
      <c r="G144" s="18">
        <f>VLOOKUP(F144,$D$144:$E$147,2,FALSE)</f>
      </c>
    </row>
    <row r="145" spans="3:7" ht="10.5" customHeight="1" hidden="1">
      <c r="C145" s="18">
        <f ca="1" t="shared" si="13"/>
        <v>0.04142797987238023</v>
      </c>
      <c r="D145" s="18">
        <f>RANK(C145,$C$144:$C$147)</f>
        <v>4</v>
      </c>
      <c r="E145" s="18">
        <f>F94</f>
      </c>
      <c r="F145" s="18">
        <v>2</v>
      </c>
      <c r="G145" s="18">
        <f>VLOOKUP(F145,$D$144:$E$147,2,FALSE)</f>
      </c>
    </row>
    <row r="146" spans="3:7" ht="10.5" customHeight="1" hidden="1">
      <c r="C146" s="18">
        <f ca="1" t="shared" si="13"/>
        <v>0.8486439288190637</v>
      </c>
      <c r="D146" s="18">
        <f>RANK(C146,$C$144:$C$147)</f>
        <v>1</v>
      </c>
      <c r="E146" s="18">
        <f>F95</f>
      </c>
      <c r="F146" s="18">
        <v>3</v>
      </c>
      <c r="G146" s="18">
        <f>VLOOKUP(F146,$D$144:$E$147,2,FALSE)</f>
      </c>
    </row>
    <row r="147" spans="3:7" ht="10.5" customHeight="1" hidden="1">
      <c r="C147" s="18">
        <f ca="1" t="shared" si="13"/>
        <v>0.1269509751498603</v>
      </c>
      <c r="D147" s="18">
        <f>RANK(C147,$C$144:$C$147)</f>
        <v>3</v>
      </c>
      <c r="E147" s="18">
        <f>F96</f>
      </c>
      <c r="F147" s="18">
        <v>4</v>
      </c>
      <c r="G147" s="18">
        <f>VLOOKUP(F147,$D$144:$E$147,2,FALSE)</f>
      </c>
    </row>
    <row r="148" spans="2:7" ht="10.5" customHeight="1" hidden="1">
      <c r="B148" s="18">
        <v>9</v>
      </c>
      <c r="C148" s="18">
        <f aca="true" ca="1" t="shared" si="14" ref="C148:C179">RAND()</f>
        <v>0.0945569759468965</v>
      </c>
      <c r="D148" s="18">
        <f>RANK(C148,$C$148:$C$151)</f>
        <v>4</v>
      </c>
      <c r="E148" s="18">
        <f>F94</f>
      </c>
      <c r="F148" s="18">
        <v>1</v>
      </c>
      <c r="G148" s="18">
        <f>VLOOKUP(F148,$D$148:$E$151,2,FALSE)</f>
      </c>
    </row>
    <row r="149" spans="3:7" ht="10.5" customHeight="1" hidden="1">
      <c r="C149" s="18">
        <f ca="1" t="shared" si="14"/>
        <v>0.7924193117648475</v>
      </c>
      <c r="D149" s="18">
        <f>RANK(C149,$C$148:$C$151)</f>
        <v>1</v>
      </c>
      <c r="E149" s="18">
        <f>F95</f>
      </c>
      <c r="F149" s="18">
        <v>2</v>
      </c>
      <c r="G149" s="18">
        <f>VLOOKUP(F149,$D$148:$E$151,2,FALSE)</f>
      </c>
    </row>
    <row r="150" spans="3:7" ht="10.5" customHeight="1" hidden="1">
      <c r="C150" s="18">
        <f ca="1" t="shared" si="14"/>
        <v>0.7871151920868131</v>
      </c>
      <c r="D150" s="18">
        <f>RANK(C150,$C$148:$C$151)</f>
        <v>2</v>
      </c>
      <c r="E150" s="18">
        <f>F96</f>
      </c>
      <c r="F150" s="18">
        <v>3</v>
      </c>
      <c r="G150" s="18">
        <f>VLOOKUP(F150,$D$148:$E$151,2,FALSE)</f>
      </c>
    </row>
    <row r="151" spans="3:7" ht="10.5" customHeight="1" hidden="1">
      <c r="C151" s="18">
        <f ca="1" t="shared" si="14"/>
        <v>0.3373013750164908</v>
      </c>
      <c r="D151" s="18">
        <f>RANK(C151,$C$148:$C$151)</f>
        <v>3</v>
      </c>
      <c r="E151" s="18">
        <f>F97</f>
      </c>
      <c r="F151" s="18">
        <v>4</v>
      </c>
      <c r="G151" s="18">
        <f>VLOOKUP(F151,$D$148:$E$151,2,FALSE)</f>
      </c>
    </row>
    <row r="152" spans="2:7" ht="10.5" customHeight="1" hidden="1">
      <c r="B152" s="18">
        <v>10</v>
      </c>
      <c r="C152" s="18">
        <f ca="1" t="shared" si="14"/>
        <v>0.362673109967772</v>
      </c>
      <c r="D152" s="18">
        <f>RANK(C152,$C$152:$C$155)</f>
        <v>4</v>
      </c>
      <c r="E152" s="18">
        <f>F95</f>
      </c>
      <c r="F152" s="18">
        <v>1</v>
      </c>
      <c r="G152" s="18">
        <f>VLOOKUP(F152,$D$152:$E$155,2,FALSE)</f>
      </c>
    </row>
    <row r="153" spans="3:7" ht="10.5" customHeight="1" hidden="1">
      <c r="C153" s="18">
        <f ca="1" t="shared" si="14"/>
        <v>0.43364357601374315</v>
      </c>
      <c r="D153" s="18">
        <f>RANK(C153,$C$152:$C$155)</f>
        <v>2</v>
      </c>
      <c r="E153" s="18">
        <f>F96</f>
      </c>
      <c r="F153" s="18">
        <v>2</v>
      </c>
      <c r="G153" s="18">
        <f>VLOOKUP(F153,$D$152:$E$155,2,FALSE)</f>
      </c>
    </row>
    <row r="154" spans="3:7" ht="10.5" customHeight="1" hidden="1">
      <c r="C154" s="18">
        <f ca="1" t="shared" si="14"/>
        <v>0.4279094692591947</v>
      </c>
      <c r="D154" s="18">
        <f>RANK(C154,$C$152:$C$155)</f>
        <v>3</v>
      </c>
      <c r="E154" s="18">
        <f>F97</f>
      </c>
      <c r="F154" s="18">
        <v>3</v>
      </c>
      <c r="G154" s="18">
        <f>VLOOKUP(F154,$D$152:$E$155,2,FALSE)</f>
      </c>
    </row>
    <row r="155" spans="3:7" ht="10.5" customHeight="1" hidden="1">
      <c r="C155" s="18">
        <f ca="1" t="shared" si="14"/>
        <v>0.9412088353215671</v>
      </c>
      <c r="D155" s="18">
        <f>RANK(C155,$C$152:$C$155)</f>
        <v>1</v>
      </c>
      <c r="E155" s="18">
        <f>F98</f>
      </c>
      <c r="F155" s="18">
        <v>4</v>
      </c>
      <c r="G155" s="18">
        <f>VLOOKUP(F155,$D$152:$E$155,2,FALSE)</f>
      </c>
    </row>
    <row r="156" spans="2:7" ht="10.5" customHeight="1" hidden="1">
      <c r="B156" s="18">
        <v>11</v>
      </c>
      <c r="C156" s="18">
        <f ca="1" t="shared" si="14"/>
        <v>0.3106100265281082</v>
      </c>
      <c r="D156" s="18">
        <f>RANK(C156,$C$156:$C$159)</f>
        <v>4</v>
      </c>
      <c r="E156" s="18">
        <f>F96</f>
      </c>
      <c r="F156" s="18">
        <v>1</v>
      </c>
      <c r="G156" s="18">
        <f>VLOOKUP(F156,$D$156:$E$159,2,FALSE)</f>
      </c>
    </row>
    <row r="157" spans="3:7" ht="10.5" customHeight="1" hidden="1">
      <c r="C157" s="18">
        <f ca="1" t="shared" si="14"/>
        <v>0.651329802595165</v>
      </c>
      <c r="D157" s="18">
        <f>RANK(C157,$C$156:$C$159)</f>
        <v>2</v>
      </c>
      <c r="E157" s="18">
        <f>F97</f>
      </c>
      <c r="F157" s="18">
        <v>2</v>
      </c>
      <c r="G157" s="18">
        <f>VLOOKUP(F157,$D$156:$E$159,2,FALSE)</f>
      </c>
    </row>
    <row r="158" spans="3:7" ht="10.5" customHeight="1" hidden="1">
      <c r="C158" s="18">
        <f ca="1" t="shared" si="14"/>
        <v>0.8375901736713516</v>
      </c>
      <c r="D158" s="18">
        <f>RANK(C158,$C$156:$C$159)</f>
        <v>1</v>
      </c>
      <c r="E158" s="18">
        <f>F98</f>
      </c>
      <c r="F158" s="18">
        <v>3</v>
      </c>
      <c r="G158" s="18">
        <f>VLOOKUP(F158,$D$156:$E$159,2,FALSE)</f>
      </c>
    </row>
    <row r="159" spans="3:7" ht="10.5" customHeight="1" hidden="1">
      <c r="C159" s="18">
        <f ca="1" t="shared" si="14"/>
        <v>0.4156413666879033</v>
      </c>
      <c r="D159" s="18">
        <f>RANK(C159,$C$156:$C$159)</f>
        <v>3</v>
      </c>
      <c r="E159" s="18">
        <f>F99</f>
      </c>
      <c r="F159" s="18">
        <v>4</v>
      </c>
      <c r="G159" s="18">
        <f>VLOOKUP(F159,$D$156:$E$159,2,FALSE)</f>
      </c>
    </row>
    <row r="160" spans="2:7" ht="10.5" customHeight="1" hidden="1">
      <c r="B160" s="18">
        <v>12</v>
      </c>
      <c r="C160" s="18">
        <f ca="1" t="shared" si="14"/>
        <v>0.7950987995984855</v>
      </c>
      <c r="D160" s="18">
        <f>RANK(C160,$C$160:$C$163)</f>
        <v>2</v>
      </c>
      <c r="E160" s="18">
        <f>F97</f>
      </c>
      <c r="F160" s="18">
        <v>1</v>
      </c>
      <c r="G160" s="18">
        <f>VLOOKUP(F160,$D$160:$E$163,2,FALSE)</f>
      </c>
    </row>
    <row r="161" spans="3:7" ht="10.5" customHeight="1" hidden="1">
      <c r="C161" s="18">
        <f ca="1" t="shared" si="14"/>
        <v>0.7401585832877018</v>
      </c>
      <c r="D161" s="18">
        <f>RANK(C161,$C$160:$C$163)</f>
        <v>3</v>
      </c>
      <c r="E161" s="18">
        <f>F98</f>
      </c>
      <c r="F161" s="18">
        <v>2</v>
      </c>
      <c r="G161" s="18">
        <f>VLOOKUP(F161,$D$160:$E$163,2,FALSE)</f>
      </c>
    </row>
    <row r="162" spans="3:7" ht="10.5" customHeight="1" hidden="1">
      <c r="C162" s="18">
        <f ca="1" t="shared" si="14"/>
        <v>0.05677032032113072</v>
      </c>
      <c r="D162" s="18">
        <f>RANK(C162,$C$160:$C$163)</f>
        <v>4</v>
      </c>
      <c r="E162" s="18">
        <f>F99</f>
      </c>
      <c r="F162" s="18">
        <v>3</v>
      </c>
      <c r="G162" s="18">
        <f>VLOOKUP(F162,$D$160:$E$163,2,FALSE)</f>
      </c>
    </row>
    <row r="163" spans="3:7" ht="10.5" customHeight="1" hidden="1">
      <c r="C163" s="18">
        <f ca="1" t="shared" si="14"/>
        <v>0.927061129511545</v>
      </c>
      <c r="D163" s="18">
        <f>RANK(C163,$C$160:$C$163)</f>
        <v>1</v>
      </c>
      <c r="E163" s="18">
        <f>F100</f>
      </c>
      <c r="F163" s="18">
        <v>4</v>
      </c>
      <c r="G163" s="18">
        <f>VLOOKUP(F163,$D$160:$E$163,2,FALSE)</f>
      </c>
    </row>
    <row r="164" spans="2:7" ht="10.5" customHeight="1" hidden="1">
      <c r="B164" s="18">
        <v>13</v>
      </c>
      <c r="C164" s="18">
        <f ca="1" t="shared" si="14"/>
        <v>0.5979951488282649</v>
      </c>
      <c r="D164" s="18">
        <f>RANK(C164,$C$164:$C$167)</f>
        <v>2</v>
      </c>
      <c r="E164" s="18">
        <f>F98</f>
      </c>
      <c r="F164" s="18">
        <v>1</v>
      </c>
      <c r="G164" s="18">
        <f>VLOOKUP(F164,$D$164:$E$167,2,FALSE)</f>
      </c>
    </row>
    <row r="165" spans="3:7" ht="10.5" customHeight="1" hidden="1">
      <c r="C165" s="18">
        <f ca="1" t="shared" si="14"/>
        <v>0.13151255448359667</v>
      </c>
      <c r="D165" s="18">
        <f>RANK(C165,$C$164:$C$167)</f>
        <v>3</v>
      </c>
      <c r="E165" s="18">
        <f>F99</f>
      </c>
      <c r="F165" s="18">
        <v>2</v>
      </c>
      <c r="G165" s="18">
        <f>VLOOKUP(F165,$D$164:$E$167,2,FALSE)</f>
      </c>
    </row>
    <row r="166" spans="3:7" ht="10.5" customHeight="1" hidden="1">
      <c r="C166" s="18">
        <f ca="1" t="shared" si="14"/>
        <v>0.076847946563948</v>
      </c>
      <c r="D166" s="18">
        <f>RANK(C166,$C$164:$C$167)</f>
        <v>4</v>
      </c>
      <c r="E166" s="18">
        <f>F100</f>
      </c>
      <c r="F166" s="18">
        <v>3</v>
      </c>
      <c r="G166" s="18">
        <f>VLOOKUP(F166,$D$164:$E$167,2,FALSE)</f>
      </c>
    </row>
    <row r="167" spans="3:7" ht="10.5" customHeight="1" hidden="1">
      <c r="C167" s="18">
        <f ca="1" t="shared" si="14"/>
        <v>0.6419278778826856</v>
      </c>
      <c r="D167" s="18">
        <f>RANK(C167,$C$164:$C$167)</f>
        <v>1</v>
      </c>
      <c r="E167" s="18">
        <f>F101</f>
      </c>
      <c r="F167" s="18">
        <v>4</v>
      </c>
      <c r="G167" s="18">
        <f>VLOOKUP(F167,$D$164:$E$167,2,FALSE)</f>
      </c>
    </row>
    <row r="168" spans="2:7" ht="10.5" customHeight="1" hidden="1">
      <c r="B168" s="18">
        <v>14</v>
      </c>
      <c r="C168" s="18">
        <f ca="1" t="shared" si="14"/>
        <v>0.08587443977459763</v>
      </c>
      <c r="D168" s="18">
        <f>RANK(C168,$C$168:$C$171)</f>
        <v>4</v>
      </c>
      <c r="E168" s="18">
        <f>F99</f>
      </c>
      <c r="F168" s="18">
        <v>1</v>
      </c>
      <c r="G168" s="18">
        <f>VLOOKUP(F168,$D$168:$E$171,2,FALSE)</f>
      </c>
    </row>
    <row r="169" spans="3:7" ht="10.5" customHeight="1" hidden="1">
      <c r="C169" s="18">
        <f ca="1" t="shared" si="14"/>
        <v>0.30510506205970955</v>
      </c>
      <c r="D169" s="18">
        <f>RANK(C169,$C$168:$C$171)</f>
        <v>3</v>
      </c>
      <c r="E169" s="18">
        <f>F100</f>
      </c>
      <c r="F169" s="18">
        <v>2</v>
      </c>
      <c r="G169" s="18">
        <f>VLOOKUP(F169,$D$168:$E$171,2,FALSE)</f>
      </c>
    </row>
    <row r="170" spans="3:7" ht="10.5" customHeight="1" hidden="1">
      <c r="C170" s="18">
        <f ca="1" t="shared" si="14"/>
        <v>0.931771129344372</v>
      </c>
      <c r="D170" s="18">
        <f>RANK(C170,$C$168:$C$171)</f>
        <v>1</v>
      </c>
      <c r="E170" s="18">
        <f>F101</f>
      </c>
      <c r="F170" s="18">
        <v>3</v>
      </c>
      <c r="G170" s="18">
        <f>VLOOKUP(F170,$D$168:$E$171,2,FALSE)</f>
      </c>
    </row>
    <row r="171" spans="3:7" ht="10.5" customHeight="1" hidden="1">
      <c r="C171" s="18">
        <f ca="1" t="shared" si="14"/>
        <v>0.48805441239343317</v>
      </c>
      <c r="D171" s="18">
        <f>RANK(C171,$C$168:$C$171)</f>
        <v>2</v>
      </c>
      <c r="E171" s="18">
        <f>F102</f>
      </c>
      <c r="F171" s="18">
        <v>4</v>
      </c>
      <c r="G171" s="18">
        <f>VLOOKUP(F171,$D$168:$E$171,2,FALSE)</f>
      </c>
    </row>
    <row r="172" spans="2:7" ht="10.5" customHeight="1" hidden="1">
      <c r="B172" s="18">
        <v>15</v>
      </c>
      <c r="C172" s="18">
        <f ca="1" t="shared" si="14"/>
        <v>0.6398315985903242</v>
      </c>
      <c r="D172" s="18">
        <f>RANK(C172,$C$172:$C$175)</f>
        <v>1</v>
      </c>
      <c r="E172" s="18">
        <f>F100</f>
      </c>
      <c r="F172" s="18">
        <v>1</v>
      </c>
      <c r="G172" s="18">
        <f>VLOOKUP(F172,$D$172:$E$175,2,FALSE)</f>
      </c>
    </row>
    <row r="173" spans="3:7" ht="10.5" customHeight="1" hidden="1">
      <c r="C173" s="18">
        <f ca="1" t="shared" si="14"/>
        <v>0.3763116561722959</v>
      </c>
      <c r="D173" s="18">
        <f>RANK(C173,$C$172:$C$175)</f>
        <v>2</v>
      </c>
      <c r="E173" s="18">
        <f>F101</f>
      </c>
      <c r="F173" s="18">
        <v>2</v>
      </c>
      <c r="G173" s="18">
        <f>VLOOKUP(F173,$D$172:$E$175,2,FALSE)</f>
      </c>
    </row>
    <row r="174" spans="3:7" ht="10.5" customHeight="1" hidden="1">
      <c r="C174" s="18">
        <f ca="1" t="shared" si="14"/>
        <v>0.3124994851532703</v>
      </c>
      <c r="D174" s="18">
        <f>RANK(C174,$C$172:$C$175)</f>
        <v>3</v>
      </c>
      <c r="E174" s="18">
        <f>F102</f>
      </c>
      <c r="F174" s="18">
        <v>3</v>
      </c>
      <c r="G174" s="18">
        <f>VLOOKUP(F174,$D$172:$E$175,2,FALSE)</f>
      </c>
    </row>
    <row r="175" spans="3:7" ht="10.5" customHeight="1" hidden="1">
      <c r="C175" s="18">
        <f ca="1" t="shared" si="14"/>
        <v>0.257099489873051</v>
      </c>
      <c r="D175" s="18">
        <f>RANK(C175,$C$172:$C$175)</f>
        <v>4</v>
      </c>
      <c r="E175" s="18">
        <f>F103</f>
      </c>
      <c r="F175" s="18">
        <v>4</v>
      </c>
      <c r="G175" s="18">
        <f>VLOOKUP(F175,$D$172:$E$175,2,FALSE)</f>
      </c>
    </row>
    <row r="176" spans="2:7" ht="10.5" customHeight="1" hidden="1">
      <c r="B176" s="18">
        <v>16</v>
      </c>
      <c r="C176" s="18">
        <f ca="1" t="shared" si="14"/>
        <v>0.41348886694983067</v>
      </c>
      <c r="D176" s="18">
        <f>RANK(C176,$C$176:$C$179)</f>
        <v>2</v>
      </c>
      <c r="E176" s="18">
        <f>F101</f>
      </c>
      <c r="F176" s="18">
        <v>1</v>
      </c>
      <c r="G176" s="18">
        <f>VLOOKUP(F176,$D$176:$E$179,2,FALSE)</f>
      </c>
    </row>
    <row r="177" spans="3:7" ht="10.5" customHeight="1" hidden="1">
      <c r="C177" s="18">
        <f ca="1" t="shared" si="14"/>
        <v>0.17712749192028587</v>
      </c>
      <c r="D177" s="18">
        <f>RANK(C177,$C$176:$C$179)</f>
        <v>4</v>
      </c>
      <c r="E177" s="18">
        <f>F102</f>
      </c>
      <c r="F177" s="18">
        <v>2</v>
      </c>
      <c r="G177" s="18">
        <f>VLOOKUP(F177,$D$176:$E$179,2,FALSE)</f>
      </c>
    </row>
    <row r="178" spans="3:7" ht="10.5" customHeight="1" hidden="1">
      <c r="C178" s="18">
        <f ca="1" t="shared" si="14"/>
        <v>0.393327999040205</v>
      </c>
      <c r="D178" s="18">
        <f>RANK(C178,$C$176:$C$179)</f>
        <v>3</v>
      </c>
      <c r="E178" s="18">
        <f>F103</f>
      </c>
      <c r="F178" s="18">
        <v>3</v>
      </c>
      <c r="G178" s="18">
        <f>VLOOKUP(F178,$D$176:$E$179,2,FALSE)</f>
      </c>
    </row>
    <row r="179" spans="3:7" ht="10.5" customHeight="1" hidden="1">
      <c r="C179" s="18">
        <f ca="1" t="shared" si="14"/>
        <v>0.8850682797038052</v>
      </c>
      <c r="D179" s="18">
        <f>RANK(C179,$C$176:$C$179)</f>
        <v>1</v>
      </c>
      <c r="E179" s="18">
        <f>F104</f>
      </c>
      <c r="F179" s="18">
        <v>4</v>
      </c>
      <c r="G179" s="18">
        <f>VLOOKUP(F179,$D$176:$E$179,2,FALSE)</f>
      </c>
    </row>
    <row r="180" spans="2:7" ht="10.5" customHeight="1" hidden="1">
      <c r="B180" s="18">
        <v>17</v>
      </c>
      <c r="C180" s="18">
        <f aca="true" ca="1" t="shared" si="15" ref="C180:C215">RAND()</f>
        <v>0.7020846438098403</v>
      </c>
      <c r="D180" s="18">
        <f>RANK(C180,$C$180:$C$183)</f>
        <v>2</v>
      </c>
      <c r="E180" s="18">
        <f>F102</f>
      </c>
      <c r="F180" s="18">
        <v>1</v>
      </c>
      <c r="G180" s="18">
        <f>VLOOKUP(F180,$D$180:$E$183,2,FALSE)</f>
      </c>
    </row>
    <row r="181" spans="3:7" ht="10.5" customHeight="1" hidden="1">
      <c r="C181" s="18">
        <f ca="1" t="shared" si="15"/>
        <v>0.9646377114121121</v>
      </c>
      <c r="D181" s="18">
        <f>RANK(C181,$C$180:$C$183)</f>
        <v>1</v>
      </c>
      <c r="E181" s="18">
        <f>F103</f>
      </c>
      <c r="F181" s="18">
        <v>2</v>
      </c>
      <c r="G181" s="18">
        <f>VLOOKUP(F181,$D$180:$E$183,2,FALSE)</f>
      </c>
    </row>
    <row r="182" spans="3:7" ht="10.5" customHeight="1" hidden="1">
      <c r="C182" s="18">
        <f ca="1" t="shared" si="15"/>
        <v>0.1975560330886399</v>
      </c>
      <c r="D182" s="18">
        <f>RANK(C182,$C$180:$C$183)</f>
        <v>4</v>
      </c>
      <c r="E182" s="18">
        <f>F104</f>
      </c>
      <c r="F182" s="18">
        <v>3</v>
      </c>
      <c r="G182" s="18">
        <f>VLOOKUP(F182,$D$180:$E$183,2,FALSE)</f>
      </c>
    </row>
    <row r="183" spans="3:7" ht="10.5" customHeight="1" hidden="1">
      <c r="C183" s="18">
        <f ca="1" t="shared" si="15"/>
        <v>0.5891328880681403</v>
      </c>
      <c r="D183" s="18">
        <f>RANK(C183,$C$180:$C$183)</f>
        <v>3</v>
      </c>
      <c r="E183" s="18">
        <f>F105</f>
      </c>
      <c r="F183" s="18">
        <v>4</v>
      </c>
      <c r="G183" s="18">
        <f>VLOOKUP(F183,$D$180:$E$183,2,FALSE)</f>
      </c>
    </row>
    <row r="184" spans="2:7" ht="10.5" customHeight="1" hidden="1">
      <c r="B184" s="18">
        <v>18</v>
      </c>
      <c r="C184" s="18">
        <f ca="1" t="shared" si="15"/>
        <v>0.6628892018464785</v>
      </c>
      <c r="D184" s="18">
        <f>RANK(C184,$C$184:$C$187)</f>
        <v>4</v>
      </c>
      <c r="E184" s="18">
        <f>F103</f>
      </c>
      <c r="F184" s="18">
        <v>1</v>
      </c>
      <c r="G184" s="18">
        <f>VLOOKUP(F184,$D$184:$E$187,2,FALSE)</f>
      </c>
    </row>
    <row r="185" spans="3:7" ht="10.5" customHeight="1" hidden="1">
      <c r="C185" s="18">
        <f ca="1" t="shared" si="15"/>
        <v>0.7985692494205812</v>
      </c>
      <c r="D185" s="18">
        <f>RANK(C185,$C$184:$C$187)</f>
        <v>2</v>
      </c>
      <c r="E185" s="18">
        <f>F104</f>
      </c>
      <c r="F185" s="18">
        <v>2</v>
      </c>
      <c r="G185" s="18">
        <f>VLOOKUP(F185,$D$184:$E$187,2,FALSE)</f>
      </c>
    </row>
    <row r="186" spans="3:7" ht="10.5" customHeight="1" hidden="1">
      <c r="C186" s="18">
        <f ca="1" t="shared" si="15"/>
        <v>0.8444043967792547</v>
      </c>
      <c r="D186" s="18">
        <f>RANK(C186,$C$184:$C$187)</f>
        <v>1</v>
      </c>
      <c r="E186" s="18">
        <f>F105</f>
      </c>
      <c r="F186" s="18">
        <v>3</v>
      </c>
      <c r="G186" s="18">
        <f>VLOOKUP(F186,$D$184:$E$187,2,FALSE)</f>
      </c>
    </row>
    <row r="187" spans="3:7" ht="10.5" customHeight="1" hidden="1">
      <c r="C187" s="18">
        <f ca="1" t="shared" si="15"/>
        <v>0.7950279255871493</v>
      </c>
      <c r="D187" s="18">
        <f>RANK(C187,$C$184:$C$187)</f>
        <v>3</v>
      </c>
      <c r="E187" s="18">
        <f>F106</f>
      </c>
      <c r="F187" s="18">
        <v>4</v>
      </c>
      <c r="G187" s="18">
        <f>VLOOKUP(F187,$D$184:$E$187,2,FALSE)</f>
      </c>
    </row>
    <row r="188" spans="2:7" ht="10.5" customHeight="1" hidden="1">
      <c r="B188" s="18">
        <v>19</v>
      </c>
      <c r="C188" s="18">
        <f ca="1" t="shared" si="15"/>
        <v>0.09252753788806278</v>
      </c>
      <c r="D188" s="18">
        <f>RANK(C188,$C$188:$C$191)</f>
        <v>4</v>
      </c>
      <c r="E188" s="18">
        <f>F104</f>
      </c>
      <c r="F188" s="18">
        <v>1</v>
      </c>
      <c r="G188" s="18">
        <f>VLOOKUP(F188,$D$188:$E$191,2,FALSE)</f>
      </c>
    </row>
    <row r="189" spans="3:7" ht="10.5" customHeight="1" hidden="1">
      <c r="C189" s="18">
        <f ca="1" t="shared" si="15"/>
        <v>0.3839100894337846</v>
      </c>
      <c r="D189" s="18">
        <f>RANK(C189,$C$188:$C$191)</f>
        <v>3</v>
      </c>
      <c r="E189" s="18">
        <f>F105</f>
      </c>
      <c r="F189" s="18">
        <v>2</v>
      </c>
      <c r="G189" s="18">
        <f>VLOOKUP(F189,$D$188:$E$191,2,FALSE)</f>
      </c>
    </row>
    <row r="190" spans="3:7" ht="10.5" customHeight="1" hidden="1">
      <c r="C190" s="18">
        <f ca="1" t="shared" si="15"/>
        <v>0.7501934747738219</v>
      </c>
      <c r="D190" s="18">
        <f>RANK(C190,$C$188:$C$191)</f>
        <v>2</v>
      </c>
      <c r="E190" s="18">
        <f>F106</f>
      </c>
      <c r="F190" s="18">
        <v>3</v>
      </c>
      <c r="G190" s="18">
        <f>VLOOKUP(F190,$D$188:$E$191,2,FALSE)</f>
      </c>
    </row>
    <row r="191" spans="3:7" ht="10.5" customHeight="1" hidden="1">
      <c r="C191" s="18">
        <f ca="1" t="shared" si="15"/>
        <v>0.9819794833985112</v>
      </c>
      <c r="D191" s="18">
        <f>RANK(C191,$C$188:$C$191)</f>
        <v>1</v>
      </c>
      <c r="E191" s="18">
        <f>F107</f>
      </c>
      <c r="F191" s="18">
        <v>4</v>
      </c>
      <c r="G191" s="18">
        <f>VLOOKUP(F191,$D$188:$E$191,2,FALSE)</f>
      </c>
    </row>
    <row r="192" spans="2:7" ht="10.5" customHeight="1" hidden="1">
      <c r="B192" s="18">
        <v>20</v>
      </c>
      <c r="C192" s="18">
        <f ca="1" t="shared" si="15"/>
        <v>0.1493829328055405</v>
      </c>
      <c r="D192" s="18">
        <f>RANK(C192,$C$192:$C$195)</f>
        <v>3</v>
      </c>
      <c r="E192" s="18">
        <f>F105</f>
      </c>
      <c r="F192" s="18">
        <v>1</v>
      </c>
      <c r="G192" s="18">
        <f>VLOOKUP(F192,$D$192:$E$195,2,FALSE)</f>
      </c>
    </row>
    <row r="193" spans="3:7" ht="10.5" customHeight="1" hidden="1">
      <c r="C193" s="18">
        <f ca="1" t="shared" si="15"/>
        <v>0.32097647709222255</v>
      </c>
      <c r="D193" s="18">
        <f>RANK(C193,$C$192:$C$195)</f>
        <v>2</v>
      </c>
      <c r="E193" s="18">
        <f>F106</f>
      </c>
      <c r="F193" s="18">
        <v>2</v>
      </c>
      <c r="G193" s="18">
        <f>VLOOKUP(F193,$D$192:$E$195,2,FALSE)</f>
      </c>
    </row>
    <row r="194" spans="3:7" ht="10.5" customHeight="1" hidden="1">
      <c r="C194" s="18">
        <f ca="1" t="shared" si="15"/>
        <v>0.6172541492148851</v>
      </c>
      <c r="D194" s="18">
        <f>RANK(C194,$C$192:$C$195)</f>
        <v>1</v>
      </c>
      <c r="E194" s="18">
        <f>F107</f>
      </c>
      <c r="F194" s="18">
        <v>3</v>
      </c>
      <c r="G194" s="18">
        <f>VLOOKUP(F194,$D$192:$E$195,2,FALSE)</f>
      </c>
    </row>
    <row r="195" spans="3:7" ht="10.5" customHeight="1" hidden="1">
      <c r="C195" s="18">
        <f ca="1" t="shared" si="15"/>
        <v>0.010044411903422645</v>
      </c>
      <c r="D195" s="18">
        <f>RANK(C195,$C$192:$C$195)</f>
        <v>4</v>
      </c>
      <c r="E195" s="18">
        <f>F108</f>
      </c>
      <c r="F195" s="18">
        <v>4</v>
      </c>
      <c r="G195" s="18">
        <f>VLOOKUP(F195,$D$192:$E$195,2,FALSE)</f>
      </c>
    </row>
    <row r="196" spans="2:7" ht="10.5" customHeight="1" hidden="1">
      <c r="B196" s="18">
        <v>21</v>
      </c>
      <c r="C196" s="18">
        <f ca="1" t="shared" si="15"/>
        <v>0.3735973956139431</v>
      </c>
      <c r="D196" s="18">
        <f>RANK(C196,$C$196:$C$199)</f>
        <v>2</v>
      </c>
      <c r="E196" s="18">
        <f>F106</f>
      </c>
      <c r="F196" s="18">
        <v>1</v>
      </c>
      <c r="G196" s="18">
        <f>VLOOKUP(F196,$D$196:$E$199,2,FALSE)</f>
      </c>
    </row>
    <row r="197" spans="3:7" ht="10.5" customHeight="1" hidden="1">
      <c r="C197" s="18">
        <f ca="1" t="shared" si="15"/>
        <v>0.08964363450907209</v>
      </c>
      <c r="D197" s="18">
        <f>RANK(C197,$C$196:$C$199)</f>
        <v>4</v>
      </c>
      <c r="E197" s="18">
        <f>F107</f>
      </c>
      <c r="F197" s="18">
        <v>2</v>
      </c>
      <c r="G197" s="18">
        <f>VLOOKUP(F197,$D$196:$E$199,2,FALSE)</f>
      </c>
    </row>
    <row r="198" spans="3:7" ht="10.5" customHeight="1" hidden="1">
      <c r="C198" s="18">
        <f ca="1" t="shared" si="15"/>
        <v>0.17753338690422193</v>
      </c>
      <c r="D198" s="18">
        <f>RANK(C198,$C$196:$C$199)</f>
        <v>3</v>
      </c>
      <c r="E198" s="18">
        <f>F108</f>
      </c>
      <c r="F198" s="18">
        <v>3</v>
      </c>
      <c r="G198" s="18">
        <f>VLOOKUP(F198,$D$196:$E$199,2,FALSE)</f>
      </c>
    </row>
    <row r="199" spans="3:7" ht="10.5" customHeight="1" hidden="1">
      <c r="C199" s="18">
        <f ca="1" t="shared" si="15"/>
        <v>0.4907259921608169</v>
      </c>
      <c r="D199" s="18">
        <f>RANK(C199,$C$196:$C$199)</f>
        <v>1</v>
      </c>
      <c r="E199" s="18">
        <f>F109</f>
      </c>
      <c r="F199" s="18">
        <v>4</v>
      </c>
      <c r="G199" s="18">
        <f>VLOOKUP(F199,$D$196:$E$199,2,FALSE)</f>
      </c>
    </row>
    <row r="200" spans="2:7" ht="10.5" customHeight="1" hidden="1">
      <c r="B200" s="18">
        <v>22</v>
      </c>
      <c r="C200" s="18">
        <f ca="1" t="shared" si="15"/>
        <v>0.9174551542347524</v>
      </c>
      <c r="D200" s="18">
        <f>RANK(C200,$C$200:$C$203)</f>
        <v>1</v>
      </c>
      <c r="E200" s="18">
        <f>F107</f>
      </c>
      <c r="F200" s="18">
        <v>1</v>
      </c>
      <c r="G200" s="18">
        <f>VLOOKUP(F200,$D$200:$E$203,2,FALSE)</f>
      </c>
    </row>
    <row r="201" spans="3:7" ht="10.5" customHeight="1" hidden="1">
      <c r="C201" s="18">
        <f ca="1" t="shared" si="15"/>
        <v>0.1969541098087222</v>
      </c>
      <c r="D201" s="18">
        <f>RANK(C201,$C$200:$C$203)</f>
        <v>4</v>
      </c>
      <c r="E201" s="18">
        <f>F108</f>
      </c>
      <c r="F201" s="18">
        <v>2</v>
      </c>
      <c r="G201" s="18">
        <f>VLOOKUP(F201,$D$200:$E$203,2,FALSE)</f>
      </c>
    </row>
    <row r="202" spans="3:7" ht="10.5" customHeight="1" hidden="1">
      <c r="C202" s="18">
        <f ca="1" t="shared" si="15"/>
        <v>0.8391448099453407</v>
      </c>
      <c r="D202" s="18">
        <f>RANK(C202,$C$200:$C$203)</f>
        <v>3</v>
      </c>
      <c r="E202" s="18">
        <f>F109</f>
      </c>
      <c r="F202" s="18">
        <v>3</v>
      </c>
      <c r="G202" s="18">
        <f>VLOOKUP(F202,$D$200:$E$203,2,FALSE)</f>
      </c>
    </row>
    <row r="203" spans="3:7" ht="10.5" customHeight="1" hidden="1">
      <c r="C203" s="18">
        <f ca="1" t="shared" si="15"/>
        <v>0.862531040006663</v>
      </c>
      <c r="D203" s="18">
        <f>RANK(C203,$C$200:$C$203)</f>
        <v>2</v>
      </c>
      <c r="E203" s="18">
        <f>F110</f>
      </c>
      <c r="F203" s="18">
        <v>4</v>
      </c>
      <c r="G203" s="18">
        <f>VLOOKUP(F203,$D$200:$E$203,2,FALSE)</f>
      </c>
    </row>
    <row r="204" spans="2:7" ht="10.5" customHeight="1" hidden="1">
      <c r="B204" s="18">
        <v>23</v>
      </c>
      <c r="C204" s="18">
        <f ca="1" t="shared" si="15"/>
        <v>0.2334912463094292</v>
      </c>
      <c r="D204" s="18">
        <f>RANK(C204,$C$204:$C$207)</f>
        <v>3</v>
      </c>
      <c r="E204" s="18">
        <f>F108</f>
      </c>
      <c r="F204" s="18">
        <v>1</v>
      </c>
      <c r="G204" s="18">
        <f>VLOOKUP(F204,$D$204:$E$207,2,FALSE)</f>
      </c>
    </row>
    <row r="205" spans="3:7" ht="10.5" customHeight="1" hidden="1">
      <c r="C205" s="18">
        <f ca="1" t="shared" si="15"/>
        <v>0.5970567171749468</v>
      </c>
      <c r="D205" s="18">
        <f>RANK(C205,$C$204:$C$207)</f>
        <v>2</v>
      </c>
      <c r="E205" s="18">
        <f>F109</f>
      </c>
      <c r="F205" s="18">
        <v>2</v>
      </c>
      <c r="G205" s="18">
        <f>VLOOKUP(F205,$D$204:$E$207,2,FALSE)</f>
      </c>
    </row>
    <row r="206" spans="3:7" ht="10.5" customHeight="1" hidden="1">
      <c r="C206" s="18">
        <f ca="1" t="shared" si="15"/>
        <v>0.8231772211920405</v>
      </c>
      <c r="D206" s="18">
        <f>RANK(C206,$C$204:$C$207)</f>
        <v>1</v>
      </c>
      <c r="E206" s="18">
        <f>F110</f>
      </c>
      <c r="F206" s="18">
        <v>3</v>
      </c>
      <c r="G206" s="18">
        <f>VLOOKUP(F206,$D$204:$E$207,2,FALSE)</f>
      </c>
    </row>
    <row r="207" spans="3:7" ht="10.5" customHeight="1" hidden="1">
      <c r="C207" s="18">
        <f ca="1" t="shared" si="15"/>
        <v>0.054098212290556</v>
      </c>
      <c r="D207" s="18">
        <f>RANK(C207,$C$204:$C$207)</f>
        <v>4</v>
      </c>
      <c r="E207" s="18">
        <f>F111</f>
      </c>
      <c r="F207" s="18">
        <v>4</v>
      </c>
      <c r="G207" s="18">
        <f>VLOOKUP(F207,$D$204:$E$207,2,FALSE)</f>
      </c>
    </row>
    <row r="208" spans="2:7" ht="10.5" customHeight="1" hidden="1">
      <c r="B208" s="18">
        <v>24</v>
      </c>
      <c r="C208" s="18">
        <f ca="1" t="shared" si="15"/>
        <v>0.2201837977753045</v>
      </c>
      <c r="D208" s="18">
        <f>RANK(C208,$C$208:$C$211)</f>
        <v>3</v>
      </c>
      <c r="E208" s="18">
        <f>F109</f>
      </c>
      <c r="F208" s="18">
        <v>1</v>
      </c>
      <c r="G208" s="18" t="e">
        <f>VLOOKUP(F208,$D$208:$E$211,2,FALSE)</f>
        <v>#N/A</v>
      </c>
    </row>
    <row r="209" spans="3:7" ht="10.5" customHeight="1" hidden="1">
      <c r="C209" s="18">
        <f ca="1" t="shared" si="15"/>
        <v>0.10026220364911609</v>
      </c>
      <c r="D209" s="18">
        <f>RANK(C209,$C$208:$C$211)</f>
        <v>4</v>
      </c>
      <c r="E209" s="18">
        <f>F110</f>
      </c>
      <c r="F209" s="18">
        <v>2</v>
      </c>
      <c r="G209" s="18">
        <f>VLOOKUP(F209,$D$208:$E$211,2,FALSE)</f>
      </c>
    </row>
    <row r="210" spans="3:7" ht="10.5" customHeight="1" hidden="1">
      <c r="C210" s="18">
        <f ca="1" t="shared" si="15"/>
        <v>0.796826412270935</v>
      </c>
      <c r="D210" s="18">
        <f>RANK(C210,$C$208:$C$211)</f>
        <v>2</v>
      </c>
      <c r="E210" s="18">
        <f>F111</f>
      </c>
      <c r="F210" s="18">
        <v>3</v>
      </c>
      <c r="G210" s="18">
        <f>VLOOKUP(F210,$D$208:$E$211,2,FALSE)</f>
      </c>
    </row>
    <row r="211" spans="3:7" ht="10.5" customHeight="1" hidden="1">
      <c r="C211" s="18">
        <f ca="1" t="shared" si="15"/>
        <v>0.9677212436591767</v>
      </c>
      <c r="D211" s="18">
        <f>RANK(C211,$C$208:$C$211)</f>
        <v>1</v>
      </c>
      <c r="E211" s="18" t="e">
        <f>F112</f>
        <v>#N/A</v>
      </c>
      <c r="F211" s="18">
        <v>4</v>
      </c>
      <c r="G211" s="18">
        <f>VLOOKUP(F211,$D$208:$E$211,2,FALSE)</f>
      </c>
    </row>
    <row r="212" spans="2:7" ht="10.5" customHeight="1" hidden="1">
      <c r="B212" s="18">
        <v>25</v>
      </c>
      <c r="C212" s="18">
        <f ca="1" t="shared" si="15"/>
        <v>0.7440914968317189</v>
      </c>
      <c r="D212" s="18">
        <f>RANK(C212,$C$212:$C$215)</f>
        <v>2</v>
      </c>
      <c r="E212" s="18">
        <f>F110</f>
      </c>
      <c r="F212" s="18">
        <v>1</v>
      </c>
      <c r="G212" s="18">
        <f>VLOOKUP(F212,$D$212:$E$215,2,FALSE)</f>
      </c>
    </row>
    <row r="213" spans="3:7" ht="10.5" customHeight="1" hidden="1">
      <c r="C213" s="18">
        <f ca="1" t="shared" si="15"/>
        <v>0.8547538329810926</v>
      </c>
      <c r="D213" s="18">
        <f>RANK(C213,$C$212:$C$215)</f>
        <v>1</v>
      </c>
      <c r="E213" s="18">
        <f>F111</f>
      </c>
      <c r="F213" s="18">
        <v>2</v>
      </c>
      <c r="G213" s="18">
        <f>VLOOKUP(F213,$D$212:$E$215,2,FALSE)</f>
      </c>
    </row>
    <row r="214" spans="3:7" ht="10.5" customHeight="1" hidden="1">
      <c r="C214" s="18">
        <f ca="1" t="shared" si="15"/>
        <v>0.19998896302144598</v>
      </c>
      <c r="D214" s="18">
        <f>RANK(C214,$C$212:$C$215)</f>
        <v>4</v>
      </c>
      <c r="E214" s="18" t="e">
        <f>F112</f>
        <v>#N/A</v>
      </c>
      <c r="F214" s="18">
        <v>3</v>
      </c>
      <c r="G214" s="18" t="e">
        <f>VLOOKUP(F214,$D$212:$E$215,2,FALSE)</f>
        <v>#N/A</v>
      </c>
    </row>
    <row r="215" spans="3:7" ht="10.5" customHeight="1" hidden="1">
      <c r="C215" s="18">
        <f ca="1" t="shared" si="15"/>
        <v>0.41692868370713954</v>
      </c>
      <c r="D215" s="18">
        <f>RANK(C215,$C$212:$C$215)</f>
        <v>3</v>
      </c>
      <c r="E215" s="18" t="e">
        <f>F113</f>
        <v>#N/A</v>
      </c>
      <c r="F215" s="18">
        <v>4</v>
      </c>
      <c r="G215" s="18" t="e">
        <f>VLOOKUP(F215,$D$212:$E$215,2,FALSE)</f>
        <v>#N/A</v>
      </c>
    </row>
    <row r="216" ht="10.5" customHeight="1" hidden="1"/>
    <row r="217" ht="10.5" customHeight="1" hidden="1">
      <c r="B217" s="18">
        <f>J58</f>
      </c>
    </row>
    <row r="218" ht="10.5" customHeight="1" hidden="1">
      <c r="C218" s="18">
        <f>K58</f>
      </c>
    </row>
    <row r="219" ht="10.5" customHeight="1" hidden="1">
      <c r="B219" s="18">
        <f>J59</f>
      </c>
    </row>
    <row r="220" ht="10.5" customHeight="1" hidden="1">
      <c r="C220" s="18">
        <f>K59</f>
      </c>
    </row>
    <row r="221" ht="10.5" customHeight="1" hidden="1">
      <c r="B221" s="18">
        <f>J60</f>
      </c>
    </row>
    <row r="222" ht="10.5" customHeight="1" hidden="1">
      <c r="C222" s="18">
        <f>K60</f>
      </c>
    </row>
    <row r="223" ht="10.5" customHeight="1" hidden="1">
      <c r="B223" s="18">
        <f>J61</f>
      </c>
    </row>
    <row r="224" ht="10.5" customHeight="1" hidden="1">
      <c r="C224" s="18">
        <f>K61</f>
      </c>
    </row>
    <row r="225" ht="10.5" customHeight="1" hidden="1">
      <c r="B225" s="18">
        <f>J62</f>
      </c>
    </row>
    <row r="226" ht="10.5" customHeight="1" hidden="1">
      <c r="C226" s="18">
        <f>K62</f>
      </c>
    </row>
    <row r="227" ht="10.5" customHeight="1" hidden="1">
      <c r="B227" s="18">
        <f>J63</f>
      </c>
    </row>
    <row r="228" ht="10.5" customHeight="1" hidden="1">
      <c r="C228" s="18">
        <f>K63</f>
      </c>
    </row>
    <row r="229" ht="10.5" customHeight="1" hidden="1">
      <c r="B229" s="18">
        <f>J64</f>
      </c>
    </row>
    <row r="230" ht="10.5" customHeight="1" hidden="1">
      <c r="C230" s="18">
        <f>K64</f>
      </c>
    </row>
    <row r="231" ht="10.5" customHeight="1" hidden="1">
      <c r="B231" s="18">
        <f>J65</f>
      </c>
    </row>
    <row r="232" ht="10.5" customHeight="1" hidden="1">
      <c r="C232" s="18">
        <f>K65</f>
      </c>
    </row>
    <row r="233" ht="10.5" customHeight="1" hidden="1">
      <c r="B233" s="18">
        <f>J66</f>
      </c>
    </row>
    <row r="234" ht="10.5" customHeight="1" hidden="1">
      <c r="C234" s="18">
        <f>K66</f>
      </c>
    </row>
    <row r="235" ht="10.5" customHeight="1" hidden="1">
      <c r="B235" s="18">
        <f>J67</f>
      </c>
    </row>
    <row r="236" ht="10.5" customHeight="1" hidden="1">
      <c r="C236" s="18">
        <f>K67</f>
      </c>
    </row>
    <row r="237" ht="10.5" customHeight="1" hidden="1">
      <c r="B237" s="18">
        <f>J68</f>
      </c>
    </row>
    <row r="238" ht="10.5" customHeight="1" hidden="1">
      <c r="C238" s="18">
        <f>K68</f>
      </c>
    </row>
    <row r="239" ht="10.5" customHeight="1" hidden="1">
      <c r="B239" s="18">
        <f>J69</f>
      </c>
    </row>
    <row r="240" ht="10.5" customHeight="1" hidden="1">
      <c r="C240" s="18">
        <f>K69</f>
      </c>
    </row>
    <row r="241" ht="10.5" customHeight="1" hidden="1">
      <c r="B241" s="18">
        <f>J70</f>
      </c>
    </row>
    <row r="242" ht="10.5" customHeight="1" hidden="1">
      <c r="C242" s="18">
        <f>K70</f>
      </c>
    </row>
    <row r="243" ht="10.5" customHeight="1" hidden="1">
      <c r="B243" s="18">
        <f>J71</f>
      </c>
    </row>
    <row r="244" ht="10.5" customHeight="1" hidden="1">
      <c r="C244" s="18">
        <f>K71</f>
      </c>
    </row>
    <row r="245" ht="10.5" customHeight="1" hidden="1">
      <c r="B245" s="18">
        <f>J72</f>
      </c>
    </row>
    <row r="246" ht="10.5" customHeight="1" hidden="1">
      <c r="C246" s="18">
        <f>K72</f>
      </c>
    </row>
    <row r="247" ht="10.5" customHeight="1" hidden="1">
      <c r="B247" s="18">
        <f>J73</f>
      </c>
    </row>
    <row r="248" ht="10.5" customHeight="1" hidden="1">
      <c r="C248" s="18">
        <f>K73</f>
      </c>
    </row>
    <row r="249" ht="10.5" customHeight="1" hidden="1">
      <c r="B249" s="18">
        <f>J74</f>
      </c>
    </row>
    <row r="250" ht="10.5" customHeight="1" hidden="1">
      <c r="C250" s="18">
        <f>K74</f>
      </c>
    </row>
    <row r="251" ht="10.5" customHeight="1" hidden="1">
      <c r="B251" s="18">
        <f>J75</f>
      </c>
    </row>
    <row r="252" ht="10.5" customHeight="1" hidden="1">
      <c r="C252" s="18">
        <f>K75</f>
      </c>
    </row>
    <row r="253" ht="10.5" customHeight="1" hidden="1">
      <c r="B253" s="18">
        <f>J76</f>
      </c>
    </row>
    <row r="254" ht="10.5" customHeight="1" hidden="1">
      <c r="C254" s="18">
        <f>K76</f>
      </c>
    </row>
    <row r="255" ht="10.5" customHeight="1" hidden="1">
      <c r="B255" s="18">
        <f>J77</f>
      </c>
    </row>
    <row r="256" ht="10.5" customHeight="1" hidden="1">
      <c r="C256" s="18">
        <f>K77</f>
      </c>
    </row>
    <row r="257" ht="10.5" customHeight="1" hidden="1">
      <c r="B257" s="18">
        <f>J78</f>
      </c>
    </row>
    <row r="258" ht="10.5" customHeight="1" hidden="1">
      <c r="C258" s="18">
        <f>K78</f>
      </c>
    </row>
    <row r="259" ht="10.5" customHeight="1" hidden="1">
      <c r="B259" s="18">
        <f>J79</f>
      </c>
    </row>
    <row r="260" ht="10.5" customHeight="1" hidden="1">
      <c r="C260" s="18">
        <f>K79</f>
      </c>
    </row>
    <row r="261" ht="10.5" customHeight="1" hidden="1">
      <c r="B261" s="18">
        <f>J80</f>
      </c>
    </row>
    <row r="262" ht="10.5" customHeight="1" hidden="1">
      <c r="C262" s="18">
        <f>K80</f>
      </c>
    </row>
    <row r="263" ht="10.5" customHeight="1" hidden="1">
      <c r="B263" s="18">
        <f>J81</f>
      </c>
    </row>
    <row r="264" ht="10.5" customHeight="1" hidden="1">
      <c r="C264" s="18">
        <f>K81</f>
      </c>
    </row>
    <row r="265" ht="10.5" customHeight="1" hidden="1">
      <c r="B265" s="18">
        <f>J82</f>
      </c>
    </row>
    <row r="266" ht="10.5" customHeight="1" hidden="1">
      <c r="C266" s="18">
        <f>K82</f>
      </c>
    </row>
    <row r="267" ht="10.5" customHeight="1" hidden="1"/>
    <row r="268" ht="10.5" customHeight="1" hidden="1"/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  <row r="275" ht="10.5" customHeight="1" hidden="1"/>
    <row r="276" ht="10.5" customHeight="1" hidden="1"/>
    <row r="277" ht="10.5" customHeight="1" hidden="1"/>
    <row r="278" ht="10.5" customHeight="1" hidden="1"/>
    <row r="279" ht="10.5" customHeight="1" hidden="1"/>
    <row r="280" ht="10.5" customHeight="1" hidden="1"/>
    <row r="281" ht="10.5" customHeight="1" hidden="1"/>
    <row r="282" ht="10.5" customHeight="1" hidden="1"/>
    <row r="283" ht="10.5" customHeight="1" hidden="1"/>
    <row r="284" ht="10.5" customHeight="1" hidden="1"/>
    <row r="285" ht="10.5" customHeight="1" hidden="1"/>
    <row r="286" ht="10.5" customHeight="1" hidden="1"/>
    <row r="287" ht="10.5" customHeight="1" hidden="1"/>
    <row r="288" ht="10.5" customHeight="1" hidden="1"/>
    <row r="289" ht="10.5" customHeight="1" hidden="1"/>
    <row r="290" ht="10.5" customHeight="1" hidden="1"/>
    <row r="291" ht="10.5" customHeight="1" hidden="1"/>
    <row r="292" ht="10.5" customHeight="1" hidden="1"/>
    <row r="293" ht="10.5" customHeight="1" hidden="1"/>
    <row r="294" ht="10.5" customHeight="1" hidden="1"/>
    <row r="295" ht="10.5" customHeight="1" hidden="1"/>
    <row r="296" ht="10.5" customHeight="1" hidden="1"/>
    <row r="297" ht="10.5" customHeight="1" hidden="1"/>
    <row r="298" ht="10.5" customHeight="1" hidden="1"/>
    <row r="299" ht="10.5" customHeight="1" hidden="1"/>
    <row r="300" ht="10.5" customHeight="1" hidden="1"/>
    <row r="301" ht="10.5" customHeight="1" hidden="1"/>
  </sheetData>
  <sheetProtection/>
  <mergeCells count="3">
    <mergeCell ref="C51:J51"/>
    <mergeCell ref="C53:J53"/>
    <mergeCell ref="C55:J5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&amp;L「むらログ」　日本語教師の仕事術
http://mongolia.seesaa.net/&amp;R&amp;P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showGridLines="0" zoomScalePageLayoutView="0" workbookViewId="0" topLeftCell="A1">
      <selection activeCell="A50" sqref="A1:A50"/>
    </sheetView>
  </sheetViews>
  <sheetFormatPr defaultColWidth="9.00390625" defaultRowHeight="10.5" customHeight="1"/>
  <cols>
    <col min="1" max="1" width="9.00390625" style="27" customWidth="1"/>
    <col min="2" max="2" width="10.50390625" style="27" bestFit="1" customWidth="1"/>
    <col min="3" max="16384" width="9.00390625" style="27" customWidth="1"/>
  </cols>
  <sheetData>
    <row r="1" ht="10.5" customHeight="1">
      <c r="A1" s="27" t="str">
        <f aca="true" t="shared" si="0" ref="A1:A32">IF(B120&lt;&gt;"",B120,IF(C120&lt;&gt;"",C120,"Powered By むらログ"))</f>
        <v>Powered By むらログ</v>
      </c>
    </row>
    <row r="2" ht="10.5" customHeight="1">
      <c r="A2" s="27" t="e">
        <f t="shared" si="0"/>
        <v>#N/A</v>
      </c>
    </row>
    <row r="3" ht="10.5" customHeight="1">
      <c r="A3" s="27" t="str">
        <f t="shared" si="0"/>
        <v>Powered By むらログ</v>
      </c>
    </row>
    <row r="4" ht="10.5" customHeight="1">
      <c r="A4" s="27" t="e">
        <f t="shared" si="0"/>
        <v>#N/A</v>
      </c>
    </row>
    <row r="5" ht="10.5" customHeight="1">
      <c r="A5" s="27" t="str">
        <f t="shared" si="0"/>
        <v>Powered By むらログ</v>
      </c>
    </row>
    <row r="6" ht="10.5" customHeight="1">
      <c r="A6" s="27" t="e">
        <f t="shared" si="0"/>
        <v>#N/A</v>
      </c>
    </row>
    <row r="7" ht="10.5" customHeight="1">
      <c r="A7" s="27" t="str">
        <f t="shared" si="0"/>
        <v>Powered By むらログ</v>
      </c>
    </row>
    <row r="8" ht="10.5" customHeight="1">
      <c r="A8" s="27" t="e">
        <f t="shared" si="0"/>
        <v>#N/A</v>
      </c>
    </row>
    <row r="9" ht="10.5" customHeight="1">
      <c r="A9" s="27" t="str">
        <f t="shared" si="0"/>
        <v>Powered By むらログ</v>
      </c>
    </row>
    <row r="10" ht="10.5" customHeight="1">
      <c r="A10" s="27" t="e">
        <f t="shared" si="0"/>
        <v>#N/A</v>
      </c>
    </row>
    <row r="11" ht="10.5" customHeight="1">
      <c r="A11" s="27" t="str">
        <f t="shared" si="0"/>
        <v>Powered By むらログ</v>
      </c>
    </row>
    <row r="12" ht="10.5" customHeight="1">
      <c r="A12" s="27" t="e">
        <f t="shared" si="0"/>
        <v>#N/A</v>
      </c>
    </row>
    <row r="13" ht="10.5" customHeight="1">
      <c r="A13" s="27" t="str">
        <f t="shared" si="0"/>
        <v>Powered By むらログ</v>
      </c>
    </row>
    <row r="14" ht="10.5" customHeight="1">
      <c r="A14" s="27" t="e">
        <f t="shared" si="0"/>
        <v>#N/A</v>
      </c>
    </row>
    <row r="15" ht="10.5" customHeight="1">
      <c r="A15" s="27" t="str">
        <f t="shared" si="0"/>
        <v>Powered By むらログ</v>
      </c>
    </row>
    <row r="16" ht="10.5" customHeight="1">
      <c r="A16" s="27" t="e">
        <f t="shared" si="0"/>
        <v>#N/A</v>
      </c>
    </row>
    <row r="17" ht="10.5" customHeight="1">
      <c r="A17" s="27" t="str">
        <f t="shared" si="0"/>
        <v>Powered By むらログ</v>
      </c>
    </row>
    <row r="18" ht="10.5" customHeight="1">
      <c r="A18" s="27" t="e">
        <f t="shared" si="0"/>
        <v>#N/A</v>
      </c>
    </row>
    <row r="19" ht="10.5" customHeight="1">
      <c r="A19" s="27" t="str">
        <f t="shared" si="0"/>
        <v>Powered By むらログ</v>
      </c>
    </row>
    <row r="20" ht="10.5" customHeight="1">
      <c r="A20" s="27" t="e">
        <f t="shared" si="0"/>
        <v>#N/A</v>
      </c>
    </row>
    <row r="21" ht="10.5" customHeight="1">
      <c r="A21" s="27" t="str">
        <f t="shared" si="0"/>
        <v>Powered By むらログ</v>
      </c>
    </row>
    <row r="22" ht="10.5" customHeight="1">
      <c r="A22" s="27" t="e">
        <f t="shared" si="0"/>
        <v>#N/A</v>
      </c>
    </row>
    <row r="23" ht="10.5" customHeight="1">
      <c r="A23" s="27" t="str">
        <f t="shared" si="0"/>
        <v>Powered By むらログ</v>
      </c>
    </row>
    <row r="24" ht="10.5" customHeight="1">
      <c r="A24" s="27" t="e">
        <f t="shared" si="0"/>
        <v>#N/A</v>
      </c>
    </row>
    <row r="25" spans="1:10" ht="10.5" customHeight="1">
      <c r="A25" s="27" t="str">
        <f t="shared" si="0"/>
        <v>Powered By むらログ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3" ht="10.5" customHeight="1">
      <c r="A26" s="27" t="e">
        <f t="shared" si="0"/>
        <v>#N/A</v>
      </c>
      <c r="B26" s="29"/>
      <c r="C26" s="29"/>
    </row>
    <row r="27" spans="1:8" ht="10.5" customHeight="1">
      <c r="A27" s="27" t="str">
        <f t="shared" si="0"/>
        <v>Powered By むらログ</v>
      </c>
      <c r="D27" s="28"/>
      <c r="E27" s="28"/>
      <c r="F27" s="28"/>
      <c r="G27" s="28"/>
      <c r="H27" s="28"/>
    </row>
    <row r="28" ht="10.5" customHeight="1">
      <c r="A28" s="27" t="e">
        <f t="shared" si="0"/>
        <v>#N/A</v>
      </c>
    </row>
    <row r="29" ht="10.5" customHeight="1">
      <c r="A29" s="27" t="str">
        <f t="shared" si="0"/>
        <v>Powered By むらログ</v>
      </c>
    </row>
    <row r="30" ht="10.5" customHeight="1">
      <c r="A30" s="27" t="e">
        <f t="shared" si="0"/>
        <v>#N/A</v>
      </c>
    </row>
    <row r="31" spans="1:5" ht="10.5" customHeight="1">
      <c r="A31" s="27" t="str">
        <f t="shared" si="0"/>
        <v>Powered By むらログ</v>
      </c>
      <c r="B31" s="30"/>
      <c r="C31" s="30"/>
      <c r="D31" s="30"/>
      <c r="E31" s="30"/>
    </row>
    <row r="32" spans="1:5" ht="10.5" customHeight="1">
      <c r="A32" s="27" t="e">
        <f t="shared" si="0"/>
        <v>#N/A</v>
      </c>
      <c r="B32" s="30"/>
      <c r="C32" s="30"/>
      <c r="D32" s="30"/>
      <c r="E32" s="30"/>
    </row>
    <row r="33" spans="1:5" ht="10.5" customHeight="1">
      <c r="A33" s="27" t="str">
        <f aca="true" t="shared" si="1" ref="A33:A50">IF(B152&lt;&gt;"",B152,IF(C152&lt;&gt;"",C152,"Powered By むらログ"))</f>
        <v>Powered By むらログ</v>
      </c>
      <c r="B33" s="30"/>
      <c r="C33" s="30"/>
      <c r="D33" s="30"/>
      <c r="E33" s="30"/>
    </row>
    <row r="34" spans="1:5" ht="10.5" customHeight="1">
      <c r="A34" s="27" t="e">
        <f t="shared" si="1"/>
        <v>#N/A</v>
      </c>
      <c r="B34" s="30"/>
      <c r="C34" s="30"/>
      <c r="D34" s="30"/>
      <c r="E34" s="30"/>
    </row>
    <row r="35" spans="1:5" ht="10.5" customHeight="1">
      <c r="A35" s="27" t="str">
        <f t="shared" si="1"/>
        <v>Powered By むらログ</v>
      </c>
      <c r="B35" s="30"/>
      <c r="C35" s="30"/>
      <c r="D35" s="30"/>
      <c r="E35" s="30"/>
    </row>
    <row r="36" spans="1:5" ht="10.5" customHeight="1">
      <c r="A36" s="27" t="e">
        <f t="shared" si="1"/>
        <v>#N/A</v>
      </c>
      <c r="B36" s="30"/>
      <c r="C36" s="30"/>
      <c r="D36" s="30"/>
      <c r="E36" s="30"/>
    </row>
    <row r="37" spans="1:5" ht="10.5" customHeight="1">
      <c r="A37" s="27" t="str">
        <f t="shared" si="1"/>
        <v>Powered By むらログ</v>
      </c>
      <c r="B37" s="30"/>
      <c r="C37" s="30"/>
      <c r="D37" s="30"/>
      <c r="E37" s="30"/>
    </row>
    <row r="38" spans="1:5" ht="10.5" customHeight="1">
      <c r="A38" s="27" t="e">
        <f t="shared" si="1"/>
        <v>#N/A</v>
      </c>
      <c r="B38" s="30"/>
      <c r="C38" s="30"/>
      <c r="D38" s="30"/>
      <c r="E38" s="30"/>
    </row>
    <row r="39" spans="1:5" ht="10.5" customHeight="1">
      <c r="A39" s="27" t="str">
        <f t="shared" si="1"/>
        <v>Powered By むらログ</v>
      </c>
      <c r="B39" s="30"/>
      <c r="C39" s="30"/>
      <c r="D39" s="30"/>
      <c r="E39" s="30"/>
    </row>
    <row r="40" spans="1:5" ht="10.5" customHeight="1">
      <c r="A40" s="27" t="str">
        <f t="shared" si="1"/>
        <v>Powered By むらログ</v>
      </c>
      <c r="B40" s="30"/>
      <c r="C40" s="30"/>
      <c r="D40" s="30"/>
      <c r="E40" s="30"/>
    </row>
    <row r="41" spans="1:5" ht="10.5" customHeight="1">
      <c r="A41" s="27" t="str">
        <f t="shared" si="1"/>
        <v>Powered By むらログ</v>
      </c>
      <c r="B41" s="30"/>
      <c r="C41" s="30"/>
      <c r="D41" s="30"/>
      <c r="E41" s="30"/>
    </row>
    <row r="42" spans="1:5" ht="10.5" customHeight="1">
      <c r="A42" s="27" t="str">
        <f t="shared" si="1"/>
        <v>Powered By むらログ</v>
      </c>
      <c r="B42" s="30"/>
      <c r="C42" s="30"/>
      <c r="D42" s="30"/>
      <c r="E42" s="30"/>
    </row>
    <row r="43" spans="1:5" ht="10.5" customHeight="1">
      <c r="A43" s="27" t="str">
        <f t="shared" si="1"/>
        <v>Powered By むらログ</v>
      </c>
      <c r="B43" s="30"/>
      <c r="C43" s="30"/>
      <c r="D43" s="30"/>
      <c r="E43" s="30"/>
    </row>
    <row r="44" spans="1:5" ht="10.5" customHeight="1">
      <c r="A44" s="27" t="str">
        <f t="shared" si="1"/>
        <v>Powered By むらログ</v>
      </c>
      <c r="B44" s="30"/>
      <c r="C44" s="30"/>
      <c r="D44" s="30"/>
      <c r="E44" s="30"/>
    </row>
    <row r="45" spans="1:5" ht="10.5" customHeight="1">
      <c r="A45" s="27" t="str">
        <f t="shared" si="1"/>
        <v>Powered By むらログ</v>
      </c>
      <c r="B45" s="30"/>
      <c r="C45" s="30"/>
      <c r="D45" s="30"/>
      <c r="E45" s="30"/>
    </row>
    <row r="46" spans="1:5" ht="10.5" customHeight="1">
      <c r="A46" s="27" t="str">
        <f t="shared" si="1"/>
        <v>Powered By むらログ</v>
      </c>
      <c r="B46" s="30"/>
      <c r="C46" s="30"/>
      <c r="D46" s="30"/>
      <c r="E46" s="30"/>
    </row>
    <row r="47" spans="1:5" ht="10.5" customHeight="1">
      <c r="A47" s="27" t="str">
        <f t="shared" si="1"/>
        <v>Powered By むらログ</v>
      </c>
      <c r="B47" s="30"/>
      <c r="C47" s="30"/>
      <c r="D47" s="30"/>
      <c r="E47" s="30"/>
    </row>
    <row r="48" spans="1:5" ht="10.5" customHeight="1">
      <c r="A48" s="27" t="str">
        <f t="shared" si="1"/>
        <v>Powered By むらログ</v>
      </c>
      <c r="B48" s="30"/>
      <c r="C48" s="30"/>
      <c r="D48" s="30"/>
      <c r="E48" s="30"/>
    </row>
    <row r="49" spans="1:5" ht="10.5" customHeight="1">
      <c r="A49" s="27" t="str">
        <f t="shared" si="1"/>
        <v>Powered By むらログ</v>
      </c>
      <c r="B49" s="30"/>
      <c r="C49" s="30"/>
      <c r="D49" s="30"/>
      <c r="E49" s="30"/>
    </row>
    <row r="50" spans="1:5" ht="10.5" customHeight="1">
      <c r="A50" s="27" t="str">
        <f t="shared" si="1"/>
        <v>Powered By むらログ</v>
      </c>
      <c r="B50" s="30"/>
      <c r="C50" s="30"/>
      <c r="D50" s="30"/>
      <c r="E50" s="30"/>
    </row>
    <row r="51" spans="2:5" ht="10.5" customHeight="1">
      <c r="B51" s="30"/>
      <c r="C51" s="30"/>
      <c r="D51" s="30"/>
      <c r="E51" s="30"/>
    </row>
    <row r="52" spans="2:5" ht="10.5" customHeight="1">
      <c r="B52" s="30"/>
      <c r="C52" s="30"/>
      <c r="D52" s="30"/>
      <c r="E52" s="30"/>
    </row>
    <row r="53" spans="2:5" ht="10.5" customHeight="1">
      <c r="B53" s="30"/>
      <c r="C53" s="30"/>
      <c r="D53" s="30"/>
      <c r="E53" s="30"/>
    </row>
    <row r="54" spans="2:5" ht="10.5" customHeight="1">
      <c r="B54" s="30"/>
      <c r="C54" s="30"/>
      <c r="D54" s="30"/>
      <c r="E54" s="30"/>
    </row>
    <row r="55" spans="2:8" ht="10.5" customHeight="1">
      <c r="B55" s="35">
        <f>IF(I113="","",I113&amp;"　・")</f>
      </c>
      <c r="C55" s="35"/>
      <c r="D55" s="35"/>
      <c r="E55" s="35"/>
      <c r="H55" s="27">
        <f>IF('語彙表'!B28="","","・　"&amp;G85)</f>
      </c>
    </row>
    <row r="56" spans="2:8" ht="10.5" customHeight="1">
      <c r="B56" s="35">
        <f>IF('語彙表'!B29="","",'語彙表'!D29&amp;"、"&amp;'語彙表'!E29&amp;"、"&amp;'語彙表'!F29&amp;"・")</f>
      </c>
      <c r="C56" s="35"/>
      <c r="D56" s="35"/>
      <c r="E56" s="35"/>
      <c r="H56" s="27">
        <f>IF('語彙表'!B29="","","・　"&amp;G86)</f>
      </c>
    </row>
    <row r="57" spans="2:5" ht="10.5" customHeight="1">
      <c r="B57" s="35"/>
      <c r="C57" s="35"/>
      <c r="D57" s="35"/>
      <c r="E57" s="35"/>
    </row>
    <row r="58" spans="2:5" ht="10.5" customHeight="1">
      <c r="B58" s="35"/>
      <c r="C58" s="35"/>
      <c r="D58" s="35"/>
      <c r="E58" s="35"/>
    </row>
    <row r="59" spans="2:5" ht="10.5" customHeight="1">
      <c r="B59" s="35"/>
      <c r="C59" s="35"/>
      <c r="D59" s="35"/>
      <c r="E59" s="35"/>
    </row>
    <row r="61" spans="2:7" ht="10.5" customHeight="1" hidden="1">
      <c r="B61" s="27">
        <f aca="true" ca="1" t="shared" si="2" ref="B61:B85">IF(D61="","",RAND())</f>
      </c>
      <c r="C61" s="27">
        <f aca="true" t="shared" si="3" ref="C61:C85">IF(B61="",25,RANK(B61,$B$61:$B$85))</f>
        <v>25</v>
      </c>
      <c r="D61" s="27">
        <f>IF('語彙表'!B4="","",'語彙表'!B4)</f>
      </c>
      <c r="E61" s="27">
        <v>1</v>
      </c>
      <c r="F61" s="27" t="e">
        <f>VLOOKUP(E61,$C$61:D85,2,FALSE)</f>
        <v>#N/A</v>
      </c>
      <c r="G61" s="27">
        <f aca="true" t="shared" si="4" ref="G61:G85">IF(ISERROR(F61),"",F61)</f>
      </c>
    </row>
    <row r="62" spans="2:7" ht="10.5" customHeight="1" hidden="1">
      <c r="B62" s="27">
        <f ca="1" t="shared" si="2"/>
      </c>
      <c r="C62" s="27">
        <f t="shared" si="3"/>
        <v>25</v>
      </c>
      <c r="D62" s="27">
        <f>IF('語彙表'!B5="","",'語彙表'!B5)</f>
      </c>
      <c r="E62" s="27">
        <v>2</v>
      </c>
      <c r="F62" s="27" t="e">
        <f>VLOOKUP(E62,$C$61:D86,2,FALSE)</f>
        <v>#N/A</v>
      </c>
      <c r="G62" s="27">
        <f t="shared" si="4"/>
      </c>
    </row>
    <row r="63" spans="2:7" ht="10.5" customHeight="1" hidden="1">
      <c r="B63" s="27">
        <f ca="1" t="shared" si="2"/>
      </c>
      <c r="C63" s="27">
        <f t="shared" si="3"/>
        <v>25</v>
      </c>
      <c r="D63" s="27">
        <f>IF('語彙表'!B6="","",'語彙表'!B6)</f>
      </c>
      <c r="E63" s="27">
        <v>3</v>
      </c>
      <c r="F63" s="27" t="e">
        <f>VLOOKUP(E63,$C$61:D87,2,FALSE)</f>
        <v>#N/A</v>
      </c>
      <c r="G63" s="27">
        <f t="shared" si="4"/>
      </c>
    </row>
    <row r="64" spans="2:7" ht="10.5" customHeight="1" hidden="1">
      <c r="B64" s="27">
        <f ca="1" t="shared" si="2"/>
      </c>
      <c r="C64" s="27">
        <f t="shared" si="3"/>
        <v>25</v>
      </c>
      <c r="D64" s="27">
        <f>IF('語彙表'!B7="","",'語彙表'!B7)</f>
      </c>
      <c r="E64" s="27">
        <v>4</v>
      </c>
      <c r="F64" s="27" t="e">
        <f>VLOOKUP(E64,$C$61:D88,2,FALSE)</f>
        <v>#N/A</v>
      </c>
      <c r="G64" s="27">
        <f t="shared" si="4"/>
      </c>
    </row>
    <row r="65" spans="2:7" ht="10.5" customHeight="1" hidden="1">
      <c r="B65" s="27">
        <f ca="1" t="shared" si="2"/>
      </c>
      <c r="C65" s="27">
        <f t="shared" si="3"/>
        <v>25</v>
      </c>
      <c r="D65" s="27">
        <f>IF('語彙表'!B8="","",'語彙表'!B8)</f>
      </c>
      <c r="E65" s="27">
        <v>5</v>
      </c>
      <c r="F65" s="27" t="e">
        <f>VLOOKUP(E65,$C$61:D89,2,FALSE)</f>
        <v>#N/A</v>
      </c>
      <c r="G65" s="27">
        <f t="shared" si="4"/>
      </c>
    </row>
    <row r="66" spans="2:7" ht="10.5" customHeight="1" hidden="1">
      <c r="B66" s="27">
        <f ca="1" t="shared" si="2"/>
      </c>
      <c r="C66" s="27">
        <f t="shared" si="3"/>
        <v>25</v>
      </c>
      <c r="D66" s="27">
        <f>IF('語彙表'!B9="","",'語彙表'!B9)</f>
      </c>
      <c r="E66" s="27">
        <v>6</v>
      </c>
      <c r="F66" s="27" t="e">
        <f>VLOOKUP(E66,$C$61:D90,2,FALSE)</f>
        <v>#N/A</v>
      </c>
      <c r="G66" s="27">
        <f t="shared" si="4"/>
      </c>
    </row>
    <row r="67" spans="2:7" ht="10.5" customHeight="1" hidden="1">
      <c r="B67" s="27">
        <f ca="1" t="shared" si="2"/>
      </c>
      <c r="C67" s="27">
        <f t="shared" si="3"/>
        <v>25</v>
      </c>
      <c r="D67" s="27">
        <f>IF('語彙表'!B10="","",'語彙表'!B10)</f>
      </c>
      <c r="E67" s="27">
        <v>7</v>
      </c>
      <c r="F67" s="27" t="e">
        <f>VLOOKUP(E67,$C$61:D91,2,FALSE)</f>
        <v>#N/A</v>
      </c>
      <c r="G67" s="27">
        <f t="shared" si="4"/>
      </c>
    </row>
    <row r="68" spans="2:7" ht="10.5" customHeight="1" hidden="1">
      <c r="B68" s="27">
        <f ca="1" t="shared" si="2"/>
      </c>
      <c r="C68" s="27">
        <f t="shared" si="3"/>
        <v>25</v>
      </c>
      <c r="D68" s="27">
        <f>IF('語彙表'!B11="","",'語彙表'!B11)</f>
      </c>
      <c r="E68" s="27">
        <v>8</v>
      </c>
      <c r="F68" s="27" t="e">
        <f>VLOOKUP(E68,$C$61:D92,2,FALSE)</f>
        <v>#N/A</v>
      </c>
      <c r="G68" s="27">
        <f t="shared" si="4"/>
      </c>
    </row>
    <row r="69" spans="2:7" ht="10.5" customHeight="1" hidden="1">
      <c r="B69" s="27">
        <f ca="1" t="shared" si="2"/>
      </c>
      <c r="C69" s="27">
        <f t="shared" si="3"/>
        <v>25</v>
      </c>
      <c r="D69" s="27">
        <f>IF('語彙表'!B12="","",'語彙表'!B12)</f>
      </c>
      <c r="E69" s="27">
        <v>9</v>
      </c>
      <c r="F69" s="27" t="e">
        <f>VLOOKUP(E69,$C$61:D93,2,FALSE)</f>
        <v>#N/A</v>
      </c>
      <c r="G69" s="27">
        <f t="shared" si="4"/>
      </c>
    </row>
    <row r="70" spans="2:7" ht="10.5" customHeight="1" hidden="1">
      <c r="B70" s="27">
        <f ca="1" t="shared" si="2"/>
      </c>
      <c r="C70" s="27">
        <f t="shared" si="3"/>
        <v>25</v>
      </c>
      <c r="D70" s="27">
        <f>IF('語彙表'!B13="","",'語彙表'!B13)</f>
      </c>
      <c r="E70" s="27">
        <v>10</v>
      </c>
      <c r="F70" s="27" t="e">
        <f>VLOOKUP(E70,$C$61:D94,2,FALSE)</f>
        <v>#N/A</v>
      </c>
      <c r="G70" s="27">
        <f t="shared" si="4"/>
      </c>
    </row>
    <row r="71" spans="2:7" ht="10.5" customHeight="1" hidden="1">
      <c r="B71" s="27">
        <f ca="1" t="shared" si="2"/>
      </c>
      <c r="C71" s="27">
        <f t="shared" si="3"/>
        <v>25</v>
      </c>
      <c r="D71" s="27">
        <f>IF('語彙表'!B14="","",'語彙表'!B14)</f>
      </c>
      <c r="E71" s="27">
        <v>11</v>
      </c>
      <c r="F71" s="27" t="e">
        <f>VLOOKUP(E71,$C$61:D95,2,FALSE)</f>
        <v>#N/A</v>
      </c>
      <c r="G71" s="27">
        <f t="shared" si="4"/>
      </c>
    </row>
    <row r="72" spans="2:7" ht="10.5" customHeight="1" hidden="1">
      <c r="B72" s="27">
        <f ca="1" t="shared" si="2"/>
      </c>
      <c r="C72" s="27">
        <f t="shared" si="3"/>
        <v>25</v>
      </c>
      <c r="D72" s="27">
        <f>IF('語彙表'!B15="","",'語彙表'!B15)</f>
      </c>
      <c r="E72" s="27">
        <v>12</v>
      </c>
      <c r="F72" s="27" t="e">
        <f>VLOOKUP(E72,$C$61:D96,2,FALSE)</f>
        <v>#N/A</v>
      </c>
      <c r="G72" s="27">
        <f t="shared" si="4"/>
      </c>
    </row>
    <row r="73" spans="2:7" ht="10.5" customHeight="1" hidden="1">
      <c r="B73" s="27">
        <f ca="1" t="shared" si="2"/>
      </c>
      <c r="C73" s="27">
        <f t="shared" si="3"/>
        <v>25</v>
      </c>
      <c r="D73" s="27">
        <f>IF('語彙表'!B16="","",'語彙表'!B16)</f>
      </c>
      <c r="E73" s="27">
        <v>13</v>
      </c>
      <c r="F73" s="27" t="e">
        <f>VLOOKUP(E73,$C$61:D97,2,FALSE)</f>
        <v>#N/A</v>
      </c>
      <c r="G73" s="27">
        <f t="shared" si="4"/>
      </c>
    </row>
    <row r="74" spans="2:7" ht="10.5" customHeight="1" hidden="1">
      <c r="B74" s="27">
        <f ca="1" t="shared" si="2"/>
      </c>
      <c r="C74" s="27">
        <f t="shared" si="3"/>
        <v>25</v>
      </c>
      <c r="D74" s="27">
        <f>IF('語彙表'!B17="","",'語彙表'!B17)</f>
      </c>
      <c r="E74" s="27">
        <v>14</v>
      </c>
      <c r="F74" s="27" t="e">
        <f>VLOOKUP(E74,$C$61:D98,2,FALSE)</f>
        <v>#N/A</v>
      </c>
      <c r="G74" s="27">
        <f t="shared" si="4"/>
      </c>
    </row>
    <row r="75" spans="2:7" ht="10.5" customHeight="1" hidden="1">
      <c r="B75" s="27">
        <f ca="1" t="shared" si="2"/>
      </c>
      <c r="C75" s="27">
        <f t="shared" si="3"/>
        <v>25</v>
      </c>
      <c r="D75" s="27">
        <f>IF('語彙表'!B18="","",'語彙表'!B18)</f>
      </c>
      <c r="E75" s="27">
        <v>15</v>
      </c>
      <c r="F75" s="27" t="e">
        <f>VLOOKUP(E75,$C$61:D99,2,FALSE)</f>
        <v>#N/A</v>
      </c>
      <c r="G75" s="27">
        <f t="shared" si="4"/>
      </c>
    </row>
    <row r="76" spans="2:7" ht="10.5" customHeight="1" hidden="1">
      <c r="B76" s="27">
        <f ca="1" t="shared" si="2"/>
      </c>
      <c r="C76" s="27">
        <f t="shared" si="3"/>
        <v>25</v>
      </c>
      <c r="D76" s="27">
        <f>IF('語彙表'!B19="","",'語彙表'!B19)</f>
      </c>
      <c r="E76" s="27">
        <v>16</v>
      </c>
      <c r="F76" s="27" t="e">
        <f>VLOOKUP(E76,$C$61:D100,2,FALSE)</f>
        <v>#N/A</v>
      </c>
      <c r="G76" s="27">
        <f t="shared" si="4"/>
      </c>
    </row>
    <row r="77" spans="2:7" ht="10.5" customHeight="1" hidden="1">
      <c r="B77" s="27">
        <f ca="1" t="shared" si="2"/>
      </c>
      <c r="C77" s="27">
        <f t="shared" si="3"/>
        <v>25</v>
      </c>
      <c r="D77" s="27">
        <f>IF('語彙表'!B20="","",'語彙表'!B20)</f>
      </c>
      <c r="E77" s="27">
        <v>17</v>
      </c>
      <c r="F77" s="27" t="e">
        <f>VLOOKUP(E77,$C$61:D101,2,FALSE)</f>
        <v>#N/A</v>
      </c>
      <c r="G77" s="27">
        <f t="shared" si="4"/>
      </c>
    </row>
    <row r="78" spans="2:7" ht="10.5" customHeight="1" hidden="1">
      <c r="B78" s="27">
        <f ca="1" t="shared" si="2"/>
      </c>
      <c r="C78" s="27">
        <f t="shared" si="3"/>
        <v>25</v>
      </c>
      <c r="D78" s="27">
        <f>IF('語彙表'!B21="","",'語彙表'!B21)</f>
      </c>
      <c r="E78" s="27">
        <v>18</v>
      </c>
      <c r="F78" s="27" t="e">
        <f>VLOOKUP(E78,$C$61:D102,2,FALSE)</f>
        <v>#N/A</v>
      </c>
      <c r="G78" s="27">
        <f t="shared" si="4"/>
      </c>
    </row>
    <row r="79" spans="2:7" ht="10.5" customHeight="1" hidden="1">
      <c r="B79" s="27">
        <f ca="1" t="shared" si="2"/>
      </c>
      <c r="C79" s="27">
        <f t="shared" si="3"/>
        <v>25</v>
      </c>
      <c r="D79" s="27">
        <f>IF('語彙表'!B22="","",'語彙表'!B22)</f>
      </c>
      <c r="E79" s="27">
        <v>19</v>
      </c>
      <c r="F79" s="27" t="e">
        <f>VLOOKUP(E79,$C$61:D103,2,FALSE)</f>
        <v>#N/A</v>
      </c>
      <c r="G79" s="27">
        <f t="shared" si="4"/>
      </c>
    </row>
    <row r="80" spans="2:7" ht="10.5" customHeight="1" hidden="1">
      <c r="B80" s="27">
        <f ca="1" t="shared" si="2"/>
      </c>
      <c r="C80" s="27">
        <f t="shared" si="3"/>
        <v>25</v>
      </c>
      <c r="D80" s="27">
        <f>IF('語彙表'!B23="","",'語彙表'!B23)</f>
      </c>
      <c r="E80" s="27">
        <v>20</v>
      </c>
      <c r="F80" s="27" t="e">
        <f>VLOOKUP(E80,$C$61:D104,2,FALSE)</f>
        <v>#N/A</v>
      </c>
      <c r="G80" s="27">
        <f t="shared" si="4"/>
      </c>
    </row>
    <row r="81" spans="2:7" ht="10.5" customHeight="1" hidden="1">
      <c r="B81" s="27">
        <f ca="1" t="shared" si="2"/>
      </c>
      <c r="C81" s="27">
        <f t="shared" si="3"/>
        <v>25</v>
      </c>
      <c r="D81" s="27">
        <f>IF('語彙表'!B24="","",'語彙表'!B24)</f>
      </c>
      <c r="E81" s="27">
        <v>21</v>
      </c>
      <c r="F81" s="27" t="e">
        <f>VLOOKUP(E81,$C$61:D105,2,FALSE)</f>
        <v>#N/A</v>
      </c>
      <c r="G81" s="27">
        <f t="shared" si="4"/>
      </c>
    </row>
    <row r="82" spans="2:7" ht="10.5" customHeight="1" hidden="1">
      <c r="B82" s="27">
        <f ca="1" t="shared" si="2"/>
      </c>
      <c r="C82" s="27">
        <f t="shared" si="3"/>
        <v>25</v>
      </c>
      <c r="D82" s="27">
        <f>IF('語彙表'!B25="","",'語彙表'!B25)</f>
      </c>
      <c r="E82" s="27">
        <v>22</v>
      </c>
      <c r="F82" s="27" t="e">
        <f>VLOOKUP(E82,$C$61:D106,2,FALSE)</f>
        <v>#N/A</v>
      </c>
      <c r="G82" s="27">
        <f t="shared" si="4"/>
      </c>
    </row>
    <row r="83" spans="2:7" ht="10.5" customHeight="1" hidden="1">
      <c r="B83" s="27">
        <f ca="1" t="shared" si="2"/>
      </c>
      <c r="C83" s="27">
        <f t="shared" si="3"/>
        <v>25</v>
      </c>
      <c r="D83" s="27">
        <f>IF('語彙表'!B26="","",'語彙表'!B26)</f>
      </c>
      <c r="E83" s="27">
        <v>23</v>
      </c>
      <c r="F83" s="27" t="e">
        <f>VLOOKUP(E83,$C$61:D107,2,FALSE)</f>
        <v>#N/A</v>
      </c>
      <c r="G83" s="27">
        <f t="shared" si="4"/>
      </c>
    </row>
    <row r="84" spans="2:7" ht="10.5" customHeight="1" hidden="1">
      <c r="B84" s="27">
        <f ca="1" t="shared" si="2"/>
      </c>
      <c r="C84" s="27">
        <f t="shared" si="3"/>
        <v>25</v>
      </c>
      <c r="D84" s="27">
        <f>IF('語彙表'!B27="","",'語彙表'!B27)</f>
      </c>
      <c r="E84" s="27">
        <v>24</v>
      </c>
      <c r="F84" s="27" t="e">
        <f>VLOOKUP(E84,$C$61:D108,2,FALSE)</f>
        <v>#N/A</v>
      </c>
      <c r="G84" s="27">
        <f t="shared" si="4"/>
      </c>
    </row>
    <row r="85" spans="2:7" ht="10.5" customHeight="1" hidden="1">
      <c r="B85" s="27">
        <f ca="1" t="shared" si="2"/>
      </c>
      <c r="C85" s="27">
        <f t="shared" si="3"/>
        <v>25</v>
      </c>
      <c r="D85" s="27">
        <f>IF('語彙表'!B28="","",'語彙表'!B28)</f>
      </c>
      <c r="E85" s="27">
        <v>25</v>
      </c>
      <c r="F85" s="27">
        <f>VLOOKUP(E85,$C$61:D109,2,FALSE)</f>
      </c>
      <c r="G85" s="27">
        <f t="shared" si="4"/>
      </c>
    </row>
    <row r="86" ht="10.5" customHeight="1" hidden="1"/>
    <row r="87" ht="10.5" customHeight="1" hidden="1"/>
    <row r="88" ht="10.5" customHeight="1" hidden="1"/>
    <row r="89" spans="2:13" ht="10.5" customHeight="1" hidden="1">
      <c r="B89" s="27">
        <f aca="true" t="shared" si="5" ref="B89:B113">K89-J89</f>
        <v>0</v>
      </c>
      <c r="C89" s="27">
        <f>IF('語彙表'!E4="","",'語彙表'!E4)</f>
      </c>
      <c r="D89" s="27">
        <f aca="true" t="shared" si="6" ref="D89:D113">IF(E89="","","、")</f>
      </c>
      <c r="E89" s="27">
        <f>IF('語彙表'!F4="","",'語彙表'!F4)</f>
      </c>
      <c r="F89" s="27">
        <f aca="true" t="shared" si="7" ref="F89:F113">IF(G89="","","、")</f>
      </c>
      <c r="G89" s="27">
        <f>IF('語彙表'!G4="","",'語彙表'!G4)</f>
      </c>
      <c r="I89" s="27">
        <f aca="true" t="shared" si="8" ref="I89:I113">C89&amp;D89&amp;E89&amp;F89&amp;G89</f>
      </c>
      <c r="J89" s="27">
        <f>COUNTBLANK($I$89:I89)</f>
        <v>1</v>
      </c>
      <c r="K89" s="27">
        <v>1</v>
      </c>
      <c r="L89" s="27" t="e">
        <f aca="true" t="shared" si="9" ref="L89:L94">VLOOKUP(K89,B89:I115,8,FALSE)</f>
        <v>#N/A</v>
      </c>
      <c r="M89" s="27">
        <f aca="true" t="shared" si="10" ref="M89:M113">IF(ISERROR(L89),"",L89)</f>
      </c>
    </row>
    <row r="90" spans="2:13" ht="10.5" customHeight="1" hidden="1">
      <c r="B90" s="27">
        <f t="shared" si="5"/>
        <v>0</v>
      </c>
      <c r="C90" s="27">
        <f>IF('語彙表'!E5="","",'語彙表'!E5)</f>
      </c>
      <c r="D90" s="27">
        <f t="shared" si="6"/>
      </c>
      <c r="E90" s="27">
        <f>IF('語彙表'!F5="","",'語彙表'!F5)</f>
      </c>
      <c r="F90" s="27">
        <f t="shared" si="7"/>
      </c>
      <c r="G90" s="27">
        <f>IF('語彙表'!G5="","",'語彙表'!G5)</f>
      </c>
      <c r="I90" s="27">
        <f t="shared" si="8"/>
      </c>
      <c r="J90" s="27">
        <f>COUNTBLANK($I$89:I90)</f>
        <v>2</v>
      </c>
      <c r="K90" s="27">
        <v>2</v>
      </c>
      <c r="L90" s="27" t="e">
        <f t="shared" si="9"/>
        <v>#N/A</v>
      </c>
      <c r="M90" s="27">
        <f t="shared" si="10"/>
      </c>
    </row>
    <row r="91" spans="2:13" ht="10.5" customHeight="1" hidden="1">
      <c r="B91" s="27">
        <f t="shared" si="5"/>
        <v>0</v>
      </c>
      <c r="C91" s="27">
        <f>IF('語彙表'!E6="","",'語彙表'!E6)</f>
      </c>
      <c r="D91" s="27">
        <f t="shared" si="6"/>
      </c>
      <c r="E91" s="27">
        <f>IF('語彙表'!F6="","",'語彙表'!F6)</f>
      </c>
      <c r="F91" s="27">
        <f t="shared" si="7"/>
      </c>
      <c r="G91" s="27">
        <f>IF('語彙表'!G6="","",'語彙表'!G6)</f>
      </c>
      <c r="I91" s="27">
        <f t="shared" si="8"/>
      </c>
      <c r="J91" s="27">
        <f>COUNTBLANK($I$89:I91)</f>
        <v>3</v>
      </c>
      <c r="K91" s="27">
        <v>3</v>
      </c>
      <c r="L91" s="27" t="e">
        <f t="shared" si="9"/>
        <v>#N/A</v>
      </c>
      <c r="M91" s="27">
        <f t="shared" si="10"/>
      </c>
    </row>
    <row r="92" spans="2:13" ht="10.5" customHeight="1" hidden="1">
      <c r="B92" s="27">
        <f t="shared" si="5"/>
        <v>0</v>
      </c>
      <c r="C92" s="27">
        <f>IF('語彙表'!E7="","",'語彙表'!E7)</f>
      </c>
      <c r="D92" s="27">
        <f t="shared" si="6"/>
      </c>
      <c r="E92" s="27">
        <f>IF('語彙表'!F7="","",'語彙表'!F7)</f>
      </c>
      <c r="F92" s="27">
        <f t="shared" si="7"/>
      </c>
      <c r="G92" s="27">
        <f>IF('語彙表'!G7="","",'語彙表'!G7)</f>
      </c>
      <c r="I92" s="27">
        <f t="shared" si="8"/>
      </c>
      <c r="J92" s="27">
        <f>COUNTBLANK($I$89:I92)</f>
        <v>4</v>
      </c>
      <c r="K92" s="27">
        <v>4</v>
      </c>
      <c r="L92" s="27" t="e">
        <f t="shared" si="9"/>
        <v>#N/A</v>
      </c>
      <c r="M92" s="27">
        <f t="shared" si="10"/>
      </c>
    </row>
    <row r="93" spans="2:13" ht="10.5" customHeight="1" hidden="1">
      <c r="B93" s="27">
        <f t="shared" si="5"/>
        <v>0</v>
      </c>
      <c r="C93" s="27">
        <f>IF('語彙表'!E8="","",'語彙表'!E8)</f>
      </c>
      <c r="D93" s="27">
        <f t="shared" si="6"/>
      </c>
      <c r="E93" s="27">
        <f>IF('語彙表'!F8="","",'語彙表'!F8)</f>
      </c>
      <c r="F93" s="27">
        <f t="shared" si="7"/>
      </c>
      <c r="G93" s="27">
        <f>IF('語彙表'!G8="","",'語彙表'!G8)</f>
      </c>
      <c r="I93" s="27">
        <f t="shared" si="8"/>
      </c>
      <c r="J93" s="27">
        <f>COUNTBLANK($I$89:I93)</f>
        <v>5</v>
      </c>
      <c r="K93" s="27">
        <v>5</v>
      </c>
      <c r="L93" s="27" t="e">
        <f t="shared" si="9"/>
        <v>#N/A</v>
      </c>
      <c r="M93" s="27">
        <f t="shared" si="10"/>
      </c>
    </row>
    <row r="94" spans="2:13" ht="10.5" customHeight="1" hidden="1">
      <c r="B94" s="27">
        <f t="shared" si="5"/>
        <v>0</v>
      </c>
      <c r="C94" s="27">
        <f>IF('語彙表'!E9="","",'語彙表'!E9)</f>
      </c>
      <c r="D94" s="27">
        <f t="shared" si="6"/>
      </c>
      <c r="E94" s="27">
        <f>IF('語彙表'!F9="","",'語彙表'!F9)</f>
      </c>
      <c r="F94" s="27">
        <f t="shared" si="7"/>
      </c>
      <c r="G94" s="27">
        <f>IF('語彙表'!G9="","",'語彙表'!G9)</f>
      </c>
      <c r="I94" s="27">
        <f t="shared" si="8"/>
      </c>
      <c r="J94" s="27">
        <f>COUNTBLANK($I$89:I94)</f>
        <v>6</v>
      </c>
      <c r="K94" s="27">
        <v>6</v>
      </c>
      <c r="L94" s="27" t="e">
        <f t="shared" si="9"/>
        <v>#N/A</v>
      </c>
      <c r="M94" s="27">
        <f t="shared" si="10"/>
      </c>
    </row>
    <row r="95" spans="2:13" ht="10.5" customHeight="1" hidden="1">
      <c r="B95" s="27">
        <f t="shared" si="5"/>
        <v>0</v>
      </c>
      <c r="C95" s="27">
        <f>IF('語彙表'!E10="","",'語彙表'!E10)</f>
      </c>
      <c r="D95" s="27">
        <f t="shared" si="6"/>
      </c>
      <c r="E95" s="27">
        <f>IF('語彙表'!F10="","",'語彙表'!F10)</f>
      </c>
      <c r="F95" s="27">
        <f t="shared" si="7"/>
      </c>
      <c r="G95" s="27">
        <f>IF('語彙表'!G10="","",'語彙表'!G10)</f>
      </c>
      <c r="I95" s="27">
        <f t="shared" si="8"/>
      </c>
      <c r="J95" s="27">
        <f>COUNTBLANK($I$89:I95)</f>
        <v>7</v>
      </c>
      <c r="K95" s="27">
        <v>7</v>
      </c>
      <c r="L95" s="27" t="e">
        <f>VLOOKUP(K95,B95:I122,8,FALSE)</f>
        <v>#N/A</v>
      </c>
      <c r="M95" s="27">
        <f t="shared" si="10"/>
      </c>
    </row>
    <row r="96" spans="2:13" ht="10.5" customHeight="1" hidden="1">
      <c r="B96" s="27">
        <f t="shared" si="5"/>
        <v>0</v>
      </c>
      <c r="C96" s="27">
        <f>IF('語彙表'!E11="","",'語彙表'!E11)</f>
      </c>
      <c r="D96" s="27">
        <f t="shared" si="6"/>
      </c>
      <c r="E96" s="27">
        <f>IF('語彙表'!F11="","",'語彙表'!F11)</f>
      </c>
      <c r="F96" s="27">
        <f t="shared" si="7"/>
      </c>
      <c r="G96" s="27">
        <f>IF('語彙表'!G11="","",'語彙表'!G11)</f>
      </c>
      <c r="I96" s="27">
        <f t="shared" si="8"/>
      </c>
      <c r="J96" s="27">
        <f>COUNTBLANK($I$89:I96)</f>
        <v>8</v>
      </c>
      <c r="K96" s="27">
        <v>8</v>
      </c>
      <c r="L96" s="27" t="e">
        <f>VLOOKUP(K96,B96:I124,8,FALSE)</f>
        <v>#N/A</v>
      </c>
      <c r="M96" s="27">
        <f t="shared" si="10"/>
      </c>
    </row>
    <row r="97" spans="2:13" ht="10.5" customHeight="1" hidden="1">
      <c r="B97" s="27">
        <f t="shared" si="5"/>
        <v>0</v>
      </c>
      <c r="C97" s="27">
        <f>IF('語彙表'!E12="","",'語彙表'!E12)</f>
      </c>
      <c r="D97" s="27">
        <f t="shared" si="6"/>
      </c>
      <c r="E97" s="27">
        <f>IF('語彙表'!F12="","",'語彙表'!F12)</f>
      </c>
      <c r="F97" s="27">
        <f t="shared" si="7"/>
      </c>
      <c r="G97" s="27">
        <f>IF('語彙表'!G12="","",'語彙表'!G12)</f>
      </c>
      <c r="I97" s="27">
        <f t="shared" si="8"/>
      </c>
      <c r="J97" s="27">
        <f>COUNTBLANK($I$89:I97)</f>
        <v>9</v>
      </c>
      <c r="K97" s="27">
        <v>9</v>
      </c>
      <c r="L97" s="27" t="e">
        <f>VLOOKUP(K97,B97:I126,8,FALSE)</f>
        <v>#N/A</v>
      </c>
      <c r="M97" s="27">
        <f t="shared" si="10"/>
      </c>
    </row>
    <row r="98" spans="2:13" ht="10.5" customHeight="1" hidden="1">
      <c r="B98" s="27">
        <f t="shared" si="5"/>
        <v>0</v>
      </c>
      <c r="C98" s="27">
        <f>IF('語彙表'!E13="","",'語彙表'!E13)</f>
      </c>
      <c r="D98" s="27">
        <f t="shared" si="6"/>
      </c>
      <c r="E98" s="27">
        <f>IF('語彙表'!F13="","",'語彙表'!F13)</f>
      </c>
      <c r="F98" s="27">
        <f t="shared" si="7"/>
      </c>
      <c r="G98" s="27">
        <f>IF('語彙表'!G13="","",'語彙表'!G13)</f>
      </c>
      <c r="I98" s="27">
        <f t="shared" si="8"/>
      </c>
      <c r="J98" s="27">
        <f>COUNTBLANK($I$89:I98)</f>
        <v>10</v>
      </c>
      <c r="K98" s="27">
        <v>10</v>
      </c>
      <c r="L98" s="27" t="e">
        <f>VLOOKUP(K98,B98:I128,8,FALSE)</f>
        <v>#N/A</v>
      </c>
      <c r="M98" s="27">
        <f t="shared" si="10"/>
      </c>
    </row>
    <row r="99" spans="2:13" ht="10.5" customHeight="1" hidden="1">
      <c r="B99" s="27">
        <f t="shared" si="5"/>
        <v>0</v>
      </c>
      <c r="C99" s="27">
        <f>IF('語彙表'!E14="","",'語彙表'!E14)</f>
      </c>
      <c r="D99" s="27">
        <f t="shared" si="6"/>
      </c>
      <c r="E99" s="27">
        <f>IF('語彙表'!F14="","",'語彙表'!F14)</f>
      </c>
      <c r="F99" s="27">
        <f t="shared" si="7"/>
      </c>
      <c r="G99" s="27">
        <f>IF('語彙表'!G14="","",'語彙表'!G14)</f>
      </c>
      <c r="I99" s="27">
        <f t="shared" si="8"/>
      </c>
      <c r="J99" s="27">
        <f>COUNTBLANK($I$89:I99)</f>
        <v>11</v>
      </c>
      <c r="K99" s="27">
        <v>11</v>
      </c>
      <c r="L99" s="27" t="e">
        <f>VLOOKUP(K99,B99:I130,8,FALSE)</f>
        <v>#N/A</v>
      </c>
      <c r="M99" s="27">
        <f t="shared" si="10"/>
      </c>
    </row>
    <row r="100" spans="2:13" ht="10.5" customHeight="1" hidden="1">
      <c r="B100" s="27">
        <f t="shared" si="5"/>
        <v>0</v>
      </c>
      <c r="C100" s="27">
        <f>IF('語彙表'!E15="","",'語彙表'!E15)</f>
      </c>
      <c r="D100" s="27">
        <f t="shared" si="6"/>
      </c>
      <c r="E100" s="27">
        <f>IF('語彙表'!F15="","",'語彙表'!F15)</f>
      </c>
      <c r="F100" s="27">
        <f t="shared" si="7"/>
      </c>
      <c r="G100" s="27">
        <f>IF('語彙表'!G15="","",'語彙表'!G15)</f>
      </c>
      <c r="I100" s="27">
        <f t="shared" si="8"/>
      </c>
      <c r="J100" s="27">
        <f>COUNTBLANK($I$89:I100)</f>
        <v>12</v>
      </c>
      <c r="K100" s="27">
        <v>12</v>
      </c>
      <c r="L100" s="27" t="e">
        <f>VLOOKUP(K100,B100:I132,8,FALSE)</f>
        <v>#N/A</v>
      </c>
      <c r="M100" s="27">
        <f t="shared" si="10"/>
      </c>
    </row>
    <row r="101" spans="2:13" ht="10.5" customHeight="1" hidden="1">
      <c r="B101" s="27">
        <f t="shared" si="5"/>
        <v>0</v>
      </c>
      <c r="C101" s="27">
        <f>IF('語彙表'!E16="","",'語彙表'!E16)</f>
      </c>
      <c r="D101" s="27">
        <f t="shared" si="6"/>
      </c>
      <c r="E101" s="27">
        <f>IF('語彙表'!F16="","",'語彙表'!F16)</f>
      </c>
      <c r="F101" s="27">
        <f t="shared" si="7"/>
      </c>
      <c r="G101" s="27">
        <f>IF('語彙表'!G16="","",'語彙表'!G16)</f>
      </c>
      <c r="I101" s="27">
        <f t="shared" si="8"/>
      </c>
      <c r="J101" s="27">
        <f>COUNTBLANK($I$89:I101)</f>
        <v>13</v>
      </c>
      <c r="K101" s="27">
        <v>13</v>
      </c>
      <c r="L101" s="27" t="e">
        <f>VLOOKUP(K101,B101:I134,8,FALSE)</f>
        <v>#N/A</v>
      </c>
      <c r="M101" s="27">
        <f t="shared" si="10"/>
      </c>
    </row>
    <row r="102" spans="2:13" ht="10.5" customHeight="1" hidden="1">
      <c r="B102" s="27">
        <f t="shared" si="5"/>
        <v>0</v>
      </c>
      <c r="C102" s="27">
        <f>IF('語彙表'!E17="","",'語彙表'!E17)</f>
      </c>
      <c r="D102" s="27">
        <f t="shared" si="6"/>
      </c>
      <c r="E102" s="27">
        <f>IF('語彙表'!F17="","",'語彙表'!F17)</f>
      </c>
      <c r="F102" s="27">
        <f t="shared" si="7"/>
      </c>
      <c r="G102" s="27">
        <f>IF('語彙表'!G17="","",'語彙表'!G17)</f>
      </c>
      <c r="I102" s="27">
        <f t="shared" si="8"/>
      </c>
      <c r="J102" s="27">
        <f>COUNTBLANK($I$89:I102)</f>
        <v>14</v>
      </c>
      <c r="K102" s="27">
        <v>14</v>
      </c>
      <c r="L102" s="27" t="e">
        <f>VLOOKUP(K102,B102:I136,8,FALSE)</f>
        <v>#N/A</v>
      </c>
      <c r="M102" s="27">
        <f t="shared" si="10"/>
      </c>
    </row>
    <row r="103" spans="2:13" ht="10.5" customHeight="1" hidden="1">
      <c r="B103" s="27">
        <f t="shared" si="5"/>
        <v>0</v>
      </c>
      <c r="C103" s="27">
        <f>IF('語彙表'!E18="","",'語彙表'!E18)</f>
      </c>
      <c r="D103" s="27">
        <f t="shared" si="6"/>
      </c>
      <c r="E103" s="27">
        <f>IF('語彙表'!F18="","",'語彙表'!F18)</f>
      </c>
      <c r="F103" s="27">
        <f t="shared" si="7"/>
      </c>
      <c r="G103" s="27">
        <f>IF('語彙表'!G18="","",'語彙表'!G18)</f>
      </c>
      <c r="I103" s="27">
        <f t="shared" si="8"/>
      </c>
      <c r="J103" s="27">
        <f>COUNTBLANK($I$89:I103)</f>
        <v>15</v>
      </c>
      <c r="K103" s="27">
        <v>15</v>
      </c>
      <c r="L103" s="27" t="e">
        <f>VLOOKUP(K103,B103:I138,8,FALSE)</f>
        <v>#N/A</v>
      </c>
      <c r="M103" s="27">
        <f t="shared" si="10"/>
      </c>
    </row>
    <row r="104" spans="2:13" ht="10.5" customHeight="1" hidden="1">
      <c r="B104" s="27">
        <f t="shared" si="5"/>
        <v>0</v>
      </c>
      <c r="C104" s="27">
        <f>IF('語彙表'!E19="","",'語彙表'!E19)</f>
      </c>
      <c r="D104" s="27">
        <f t="shared" si="6"/>
      </c>
      <c r="E104" s="27">
        <f>IF('語彙表'!F19="","",'語彙表'!F19)</f>
      </c>
      <c r="F104" s="27">
        <f t="shared" si="7"/>
      </c>
      <c r="G104" s="27">
        <f>IF('語彙表'!G19="","",'語彙表'!G19)</f>
      </c>
      <c r="I104" s="27">
        <f t="shared" si="8"/>
      </c>
      <c r="J104" s="27">
        <f>COUNTBLANK($I$89:I104)</f>
        <v>16</v>
      </c>
      <c r="K104" s="27">
        <v>16</v>
      </c>
      <c r="L104" s="27" t="e">
        <f>VLOOKUP(K104,B104:I140,8,FALSE)</f>
        <v>#N/A</v>
      </c>
      <c r="M104" s="27">
        <f t="shared" si="10"/>
      </c>
    </row>
    <row r="105" spans="2:13" ht="10.5" customHeight="1" hidden="1">
      <c r="B105" s="27">
        <f t="shared" si="5"/>
        <v>0</v>
      </c>
      <c r="C105" s="27">
        <f>IF('語彙表'!E20="","",'語彙表'!E20)</f>
      </c>
      <c r="D105" s="27">
        <f t="shared" si="6"/>
      </c>
      <c r="E105" s="27">
        <f>IF('語彙表'!F20="","",'語彙表'!F20)</f>
      </c>
      <c r="F105" s="27">
        <f t="shared" si="7"/>
      </c>
      <c r="G105" s="27">
        <f>IF('語彙表'!G20="","",'語彙表'!G20)</f>
      </c>
      <c r="I105" s="27">
        <f t="shared" si="8"/>
      </c>
      <c r="J105" s="27">
        <f>COUNTBLANK($I$89:I105)</f>
        <v>17</v>
      </c>
      <c r="K105" s="27">
        <v>17</v>
      </c>
      <c r="L105" s="27" t="e">
        <f>VLOOKUP(K105,B105:I142,8,FALSE)</f>
        <v>#N/A</v>
      </c>
      <c r="M105" s="27">
        <f t="shared" si="10"/>
      </c>
    </row>
    <row r="106" spans="2:13" ht="10.5" customHeight="1" hidden="1">
      <c r="B106" s="27">
        <f t="shared" si="5"/>
        <v>0</v>
      </c>
      <c r="C106" s="27">
        <f>IF('語彙表'!E21="","",'語彙表'!E21)</f>
      </c>
      <c r="D106" s="27">
        <f t="shared" si="6"/>
      </c>
      <c r="E106" s="27">
        <f>IF('語彙表'!F21="","",'語彙表'!F21)</f>
      </c>
      <c r="F106" s="27">
        <f t="shared" si="7"/>
      </c>
      <c r="G106" s="27">
        <f>IF('語彙表'!G21="","",'語彙表'!G21)</f>
      </c>
      <c r="I106" s="27">
        <f t="shared" si="8"/>
      </c>
      <c r="J106" s="27">
        <f>COUNTBLANK($I$89:I106)</f>
        <v>18</v>
      </c>
      <c r="K106" s="27">
        <v>18</v>
      </c>
      <c r="L106" s="27" t="e">
        <f>VLOOKUP(K106,B106:I144,8,FALSE)</f>
        <v>#N/A</v>
      </c>
      <c r="M106" s="27">
        <f t="shared" si="10"/>
      </c>
    </row>
    <row r="107" spans="2:13" ht="10.5" customHeight="1" hidden="1">
      <c r="B107" s="27">
        <f t="shared" si="5"/>
        <v>0</v>
      </c>
      <c r="C107" s="27">
        <f>IF('語彙表'!E22="","",'語彙表'!E22)</f>
      </c>
      <c r="D107" s="27">
        <f t="shared" si="6"/>
      </c>
      <c r="E107" s="27">
        <f>IF('語彙表'!F22="","",'語彙表'!F22)</f>
      </c>
      <c r="F107" s="27">
        <f t="shared" si="7"/>
      </c>
      <c r="G107" s="27">
        <f>IF('語彙表'!G22="","",'語彙表'!G22)</f>
      </c>
      <c r="I107" s="27">
        <f t="shared" si="8"/>
      </c>
      <c r="J107" s="27">
        <f>COUNTBLANK($I$89:I107)</f>
        <v>19</v>
      </c>
      <c r="K107" s="27">
        <v>19</v>
      </c>
      <c r="L107" s="27" t="e">
        <f>VLOOKUP(K107,B107:I146,8,FALSE)</f>
        <v>#N/A</v>
      </c>
      <c r="M107" s="27">
        <f t="shared" si="10"/>
      </c>
    </row>
    <row r="108" spans="2:13" ht="10.5" customHeight="1" hidden="1">
      <c r="B108" s="27">
        <f t="shared" si="5"/>
        <v>0</v>
      </c>
      <c r="C108" s="27">
        <f>IF('語彙表'!E23="","",'語彙表'!E23)</f>
      </c>
      <c r="D108" s="27">
        <f t="shared" si="6"/>
      </c>
      <c r="E108" s="27">
        <f>IF('語彙表'!F23="","",'語彙表'!F23)</f>
      </c>
      <c r="F108" s="27">
        <f t="shared" si="7"/>
      </c>
      <c r="G108" s="27">
        <f>IF('語彙表'!G23="","",'語彙表'!G23)</f>
      </c>
      <c r="I108" s="27">
        <f t="shared" si="8"/>
      </c>
      <c r="J108" s="27">
        <f>COUNTBLANK($I$89:I108)</f>
        <v>20</v>
      </c>
      <c r="K108" s="27">
        <v>20</v>
      </c>
      <c r="L108" s="27" t="e">
        <f>VLOOKUP(K108,B108:I148,8,FALSE)</f>
        <v>#N/A</v>
      </c>
      <c r="M108" s="27">
        <f t="shared" si="10"/>
      </c>
    </row>
    <row r="109" spans="2:13" ht="10.5" customHeight="1" hidden="1">
      <c r="B109" s="27">
        <f t="shared" si="5"/>
        <v>0</v>
      </c>
      <c r="C109" s="27">
        <f>IF('語彙表'!E24="","",'語彙表'!E24)</f>
      </c>
      <c r="D109" s="27">
        <f t="shared" si="6"/>
      </c>
      <c r="E109" s="27">
        <f>IF('語彙表'!F24="","",'語彙表'!F24)</f>
      </c>
      <c r="F109" s="27">
        <f t="shared" si="7"/>
      </c>
      <c r="G109" s="27">
        <f>IF('語彙表'!G24="","",'語彙表'!G24)</f>
      </c>
      <c r="I109" s="27">
        <f t="shared" si="8"/>
      </c>
      <c r="J109" s="27">
        <f>COUNTBLANK($I$89:I109)</f>
        <v>21</v>
      </c>
      <c r="K109" s="27">
        <v>21</v>
      </c>
      <c r="L109" s="27" t="e">
        <f>VLOOKUP(K109,B109:I150,8,FALSE)</f>
        <v>#N/A</v>
      </c>
      <c r="M109" s="27">
        <f t="shared" si="10"/>
      </c>
    </row>
    <row r="110" spans="2:13" ht="10.5" customHeight="1" hidden="1">
      <c r="B110" s="27">
        <f t="shared" si="5"/>
        <v>0</v>
      </c>
      <c r="C110" s="27">
        <f>IF('語彙表'!E25="","",'語彙表'!E25)</f>
      </c>
      <c r="D110" s="27">
        <f t="shared" si="6"/>
      </c>
      <c r="E110" s="27">
        <f>IF('語彙表'!F25="","",'語彙表'!F25)</f>
      </c>
      <c r="F110" s="27">
        <f t="shared" si="7"/>
      </c>
      <c r="G110" s="27">
        <f>IF('語彙表'!G25="","",'語彙表'!G25)</f>
      </c>
      <c r="I110" s="27">
        <f t="shared" si="8"/>
      </c>
      <c r="J110" s="27">
        <f>COUNTBLANK($I$89:I110)</f>
        <v>22</v>
      </c>
      <c r="K110" s="27">
        <v>22</v>
      </c>
      <c r="L110" s="27" t="e">
        <f>VLOOKUP(K110,B110:I152,8,FALSE)</f>
        <v>#N/A</v>
      </c>
      <c r="M110" s="27">
        <f t="shared" si="10"/>
      </c>
    </row>
    <row r="111" spans="2:13" ht="10.5" customHeight="1" hidden="1">
      <c r="B111" s="27">
        <f t="shared" si="5"/>
        <v>0</v>
      </c>
      <c r="C111" s="27">
        <f>IF('語彙表'!E26="","",'語彙表'!E26)</f>
      </c>
      <c r="D111" s="27">
        <f t="shared" si="6"/>
      </c>
      <c r="E111" s="27">
        <f>IF('語彙表'!F26="","",'語彙表'!F26)</f>
      </c>
      <c r="F111" s="27">
        <f t="shared" si="7"/>
      </c>
      <c r="G111" s="27">
        <f>IF('語彙表'!G26="","",'語彙表'!G26)</f>
      </c>
      <c r="I111" s="27">
        <f t="shared" si="8"/>
      </c>
      <c r="J111" s="27">
        <f>COUNTBLANK($I$89:I111)</f>
        <v>23</v>
      </c>
      <c r="K111" s="27">
        <v>23</v>
      </c>
      <c r="L111" s="27" t="e">
        <f>VLOOKUP(K111,B111:I154,8,FALSE)</f>
        <v>#N/A</v>
      </c>
      <c r="M111" s="27">
        <f t="shared" si="10"/>
      </c>
    </row>
    <row r="112" spans="2:13" ht="10.5" customHeight="1" hidden="1">
      <c r="B112" s="27">
        <f t="shared" si="5"/>
        <v>0</v>
      </c>
      <c r="C112" s="27">
        <f>IF('語彙表'!E27="","",'語彙表'!E27)</f>
      </c>
      <c r="D112" s="27">
        <f t="shared" si="6"/>
      </c>
      <c r="E112" s="27">
        <f>IF('語彙表'!F27="","",'語彙表'!F27)</f>
      </c>
      <c r="F112" s="27">
        <f t="shared" si="7"/>
      </c>
      <c r="G112" s="27">
        <f>IF('語彙表'!G27="","",'語彙表'!G27)</f>
      </c>
      <c r="I112" s="27">
        <f t="shared" si="8"/>
      </c>
      <c r="J112" s="27">
        <f>COUNTBLANK($I$89:I112)</f>
        <v>24</v>
      </c>
      <c r="K112" s="27">
        <v>24</v>
      </c>
      <c r="L112" s="27" t="e">
        <f>VLOOKUP(K112,B112:I156,8,FALSE)</f>
        <v>#N/A</v>
      </c>
      <c r="M112" s="27">
        <f t="shared" si="10"/>
      </c>
    </row>
    <row r="113" spans="2:13" ht="10.5" customHeight="1" hidden="1">
      <c r="B113" s="27">
        <f t="shared" si="5"/>
        <v>0</v>
      </c>
      <c r="C113" s="27">
        <f>IF('語彙表'!E28="","",'語彙表'!E28)</f>
      </c>
      <c r="D113" s="27">
        <f t="shared" si="6"/>
      </c>
      <c r="E113" s="27">
        <f>IF('語彙表'!F28="","",'語彙表'!F28)</f>
      </c>
      <c r="F113" s="27">
        <f t="shared" si="7"/>
      </c>
      <c r="G113" s="27">
        <f>IF('語彙表'!G28="","",'語彙表'!G28)</f>
      </c>
      <c r="I113" s="27">
        <f t="shared" si="8"/>
      </c>
      <c r="J113" s="27">
        <f>COUNTBLANK($I$89:I113)</f>
        <v>25</v>
      </c>
      <c r="K113" s="27">
        <v>25</v>
      </c>
      <c r="L113" s="27" t="e">
        <f>VLOOKUP(K113,B113:I158,8,FALSE)</f>
        <v>#N/A</v>
      </c>
      <c r="M113" s="27">
        <f t="shared" si="10"/>
      </c>
    </row>
    <row r="114" spans="2:6" ht="10.5" customHeight="1" hidden="1">
      <c r="B114" s="27">
        <f>IF('語彙表'!E29="","",'語彙表'!E29)</f>
      </c>
      <c r="C114" s="27">
        <f>IF(D114="","","、")</f>
      </c>
      <c r="D114" s="27">
        <f>IF('語彙表'!F29="","",'語彙表'!F29)</f>
      </c>
      <c r="E114" s="27">
        <f>IF(F114="","","、")</f>
      </c>
      <c r="F114" s="27">
        <f>IF('語彙表'!G29="","",'語彙表'!G29)</f>
      </c>
    </row>
    <row r="115" ht="10.5" customHeight="1" hidden="1">
      <c r="B115" s="27">
        <f>IF('語彙表'!E30="","",'語彙表'!E30)</f>
      </c>
    </row>
    <row r="116" ht="10.5" customHeight="1" hidden="1"/>
    <row r="117" ht="10.5" customHeight="1" hidden="1"/>
    <row r="118" ht="10.5" customHeight="1" hidden="1"/>
    <row r="119" ht="10.5" customHeight="1" hidden="1"/>
    <row r="120" ht="10.5" customHeight="1" hidden="1">
      <c r="B120" s="27">
        <f>D61</f>
      </c>
    </row>
    <row r="121" ht="10.5" customHeight="1" hidden="1">
      <c r="C121" s="27" t="e">
        <f>L89</f>
        <v>#N/A</v>
      </c>
    </row>
    <row r="122" ht="10.5" customHeight="1" hidden="1">
      <c r="B122" s="27">
        <f>D62</f>
      </c>
    </row>
    <row r="123" ht="10.5" customHeight="1" hidden="1">
      <c r="C123" s="27" t="e">
        <f>L90</f>
        <v>#N/A</v>
      </c>
    </row>
    <row r="124" ht="10.5" customHeight="1" hidden="1">
      <c r="B124" s="27">
        <f>D63</f>
      </c>
    </row>
    <row r="125" ht="10.5" customHeight="1" hidden="1">
      <c r="C125" s="27" t="e">
        <f>L91</f>
        <v>#N/A</v>
      </c>
    </row>
    <row r="126" ht="10.5" customHeight="1" hidden="1">
      <c r="B126" s="27">
        <f>D64</f>
      </c>
    </row>
    <row r="127" ht="10.5" customHeight="1" hidden="1">
      <c r="C127" s="27" t="e">
        <f>L92</f>
        <v>#N/A</v>
      </c>
    </row>
    <row r="128" ht="10.5" customHeight="1" hidden="1">
      <c r="B128" s="27">
        <f>D65</f>
      </c>
    </row>
    <row r="129" ht="10.5" customHeight="1" hidden="1">
      <c r="C129" s="27" t="e">
        <f>L93</f>
        <v>#N/A</v>
      </c>
    </row>
    <row r="130" ht="10.5" customHeight="1" hidden="1">
      <c r="B130" s="27">
        <f>D66</f>
      </c>
    </row>
    <row r="131" ht="10.5" customHeight="1" hidden="1">
      <c r="C131" s="27" t="e">
        <f>L94</f>
        <v>#N/A</v>
      </c>
    </row>
    <row r="132" ht="10.5" customHeight="1" hidden="1">
      <c r="B132" s="27">
        <f>D67</f>
      </c>
    </row>
    <row r="133" ht="10.5" customHeight="1" hidden="1">
      <c r="C133" s="27" t="e">
        <f>L95</f>
        <v>#N/A</v>
      </c>
    </row>
    <row r="134" ht="10.5" customHeight="1" hidden="1">
      <c r="B134" s="27">
        <f>D68</f>
      </c>
    </row>
    <row r="135" ht="10.5" customHeight="1" hidden="1">
      <c r="C135" s="27" t="e">
        <f>L96</f>
        <v>#N/A</v>
      </c>
    </row>
    <row r="136" ht="10.5" customHeight="1" hidden="1">
      <c r="B136" s="27">
        <f>D69</f>
      </c>
    </row>
    <row r="137" ht="10.5" customHeight="1" hidden="1">
      <c r="C137" s="27" t="e">
        <f>L97</f>
        <v>#N/A</v>
      </c>
    </row>
    <row r="138" ht="10.5" customHeight="1" hidden="1">
      <c r="B138" s="27">
        <f>D70</f>
      </c>
    </row>
    <row r="139" ht="10.5" customHeight="1" hidden="1">
      <c r="C139" s="27" t="e">
        <f>L98</f>
        <v>#N/A</v>
      </c>
    </row>
    <row r="140" ht="10.5" customHeight="1" hidden="1">
      <c r="B140" s="27">
        <f>D71</f>
      </c>
    </row>
    <row r="141" ht="10.5" customHeight="1" hidden="1">
      <c r="C141" s="27" t="e">
        <f>L99</f>
        <v>#N/A</v>
      </c>
    </row>
    <row r="142" ht="10.5" customHeight="1" hidden="1">
      <c r="B142" s="27">
        <f>D72</f>
      </c>
    </row>
    <row r="143" ht="10.5" customHeight="1" hidden="1">
      <c r="C143" s="27" t="e">
        <f>L100</f>
        <v>#N/A</v>
      </c>
    </row>
    <row r="144" ht="10.5" customHeight="1" hidden="1">
      <c r="B144" s="27">
        <f>D73</f>
      </c>
    </row>
    <row r="145" ht="10.5" customHeight="1" hidden="1">
      <c r="C145" s="27" t="e">
        <f>L101</f>
        <v>#N/A</v>
      </c>
    </row>
    <row r="146" ht="10.5" customHeight="1" hidden="1">
      <c r="B146" s="27">
        <f>D74</f>
      </c>
    </row>
    <row r="147" ht="10.5" customHeight="1" hidden="1">
      <c r="C147" s="27" t="e">
        <f>L102</f>
        <v>#N/A</v>
      </c>
    </row>
    <row r="148" ht="10.5" customHeight="1" hidden="1">
      <c r="B148" s="27">
        <f>D75</f>
      </c>
    </row>
    <row r="149" ht="10.5" customHeight="1" hidden="1">
      <c r="C149" s="27" t="e">
        <f>L103</f>
        <v>#N/A</v>
      </c>
    </row>
    <row r="150" ht="10.5" customHeight="1" hidden="1">
      <c r="B150" s="27">
        <f>D76</f>
      </c>
    </row>
    <row r="151" ht="10.5" customHeight="1" hidden="1">
      <c r="C151" s="27" t="e">
        <f>L104</f>
        <v>#N/A</v>
      </c>
    </row>
    <row r="152" ht="10.5" customHeight="1" hidden="1">
      <c r="B152" s="27">
        <f>D77</f>
      </c>
    </row>
    <row r="153" ht="10.5" customHeight="1" hidden="1">
      <c r="C153" s="27" t="e">
        <f>L105</f>
        <v>#N/A</v>
      </c>
    </row>
    <row r="154" ht="10.5" customHeight="1" hidden="1">
      <c r="B154" s="27">
        <f>D78</f>
      </c>
    </row>
    <row r="155" ht="10.5" customHeight="1" hidden="1">
      <c r="C155" s="27" t="e">
        <f>L106</f>
        <v>#N/A</v>
      </c>
    </row>
    <row r="156" ht="10.5" customHeight="1" hidden="1">
      <c r="B156" s="27">
        <f>D79</f>
      </c>
    </row>
    <row r="157" ht="10.5" customHeight="1" hidden="1">
      <c r="C157" s="27" t="e">
        <f>L107</f>
        <v>#N/A</v>
      </c>
    </row>
    <row r="158" ht="10.5" customHeight="1" hidden="1">
      <c r="B158" s="27">
        <f>D80</f>
      </c>
    </row>
    <row r="159" ht="10.5" customHeight="1" hidden="1">
      <c r="C159" s="27">
        <f>IF(ISERROR(L108),"",L108)</f>
      </c>
    </row>
    <row r="160" ht="10.5" customHeight="1" hidden="1">
      <c r="B160" s="27">
        <f>D81</f>
      </c>
    </row>
    <row r="161" ht="10.5" customHeight="1" hidden="1">
      <c r="C161" s="27">
        <f>IF(ISERROR(L109),"",L109)</f>
      </c>
    </row>
    <row r="162" ht="10.5" customHeight="1" hidden="1">
      <c r="B162" s="27">
        <f>D82</f>
      </c>
    </row>
    <row r="163" ht="10.5" customHeight="1" hidden="1">
      <c r="C163" s="27">
        <f>IF(ISERROR(L110),"",L110)</f>
      </c>
    </row>
    <row r="164" ht="10.5" customHeight="1" hidden="1">
      <c r="B164" s="27">
        <f>D83</f>
      </c>
    </row>
    <row r="165" ht="10.5" customHeight="1" hidden="1">
      <c r="C165" s="27">
        <f>IF(ISERROR(L111),"",L111)</f>
      </c>
    </row>
    <row r="166" ht="10.5" customHeight="1" hidden="1">
      <c r="B166" s="27">
        <f>D84</f>
      </c>
    </row>
    <row r="167" ht="10.5" customHeight="1" hidden="1">
      <c r="C167" s="27">
        <f>IF(ISERROR(L112),"",L112)</f>
      </c>
    </row>
    <row r="168" ht="10.5" customHeight="1" hidden="1">
      <c r="B168" s="27">
        <f>D85</f>
      </c>
    </row>
    <row r="169" ht="10.5" customHeight="1" hidden="1">
      <c r="C169" s="27">
        <f>IF(ISERROR(L113),"",L113)</f>
      </c>
    </row>
    <row r="170" ht="10.5" customHeight="1" hidden="1">
      <c r="B170" s="27">
        <f>D86</f>
        <v>0</v>
      </c>
    </row>
    <row r="171" ht="10.5" customHeight="1" hidden="1">
      <c r="C171" s="27">
        <f>IF(ISERROR(L114),"",L114)</f>
        <v>0</v>
      </c>
    </row>
    <row r="172" ht="10.5" customHeight="1" hidden="1">
      <c r="B172" s="27">
        <f>D87</f>
        <v>0</v>
      </c>
    </row>
    <row r="173" spans="2:3" ht="10.5" customHeight="1" hidden="1">
      <c r="B173" s="27">
        <f>D88</f>
        <v>0</v>
      </c>
      <c r="C173" s="27">
        <f>IF(ISERROR(L115),"",L115)</f>
        <v>0</v>
      </c>
    </row>
    <row r="174" ht="10.5" customHeight="1" hidden="1">
      <c r="C174" s="27">
        <f>IF(ISERROR(L116),"",L116)</f>
        <v>0</v>
      </c>
    </row>
    <row r="175" ht="10.5" customHeight="1" hidden="1"/>
    <row r="176" ht="10.5" customHeight="1" hidden="1"/>
    <row r="177" ht="10.5" customHeight="1" hidden="1"/>
    <row r="178" ht="10.5" customHeight="1" hidden="1"/>
    <row r="179" ht="10.5" customHeight="1" hidden="1"/>
    <row r="180" ht="10.5" customHeight="1" hidden="1"/>
    <row r="181" ht="10.5" customHeight="1" hidden="1"/>
    <row r="182" ht="10.5" customHeight="1" hidden="1"/>
    <row r="183" ht="10.5" customHeight="1" hidden="1"/>
    <row r="184" ht="10.5" customHeight="1" hidden="1"/>
    <row r="185" ht="10.5" customHeight="1" hidden="1"/>
    <row r="186" ht="10.5" customHeight="1" hidden="1"/>
    <row r="187" ht="10.5" customHeight="1" hidden="1"/>
    <row r="188" ht="10.5" customHeight="1" hidden="1"/>
    <row r="189" ht="10.5" customHeight="1" hidden="1"/>
    <row r="190" ht="10.5" customHeight="1" hidden="1"/>
    <row r="191" ht="10.5" customHeight="1" hidden="1"/>
    <row r="192" ht="10.5" customHeight="1" hidden="1"/>
    <row r="193" ht="10.5" customHeight="1" hidden="1"/>
    <row r="194" ht="10.5" customHeight="1" hidden="1"/>
    <row r="195" ht="10.5" customHeight="1" hidden="1"/>
    <row r="196" ht="10.5" customHeight="1" hidden="1"/>
    <row r="197" ht="10.5" customHeight="1" hidden="1"/>
    <row r="198" ht="10.5" customHeight="1" hidden="1"/>
    <row r="199" ht="10.5" customHeight="1" hidden="1"/>
    <row r="200" ht="10.5" customHeight="1" hidden="1"/>
    <row r="201" ht="10.5" customHeight="1" hidden="1"/>
    <row r="202" ht="10.5" customHeight="1" hidden="1"/>
    <row r="203" ht="10.5" customHeight="1" hidden="1"/>
    <row r="204" ht="10.5" customHeight="1" hidden="1"/>
    <row r="205" ht="10.5" customHeight="1" hidden="1"/>
    <row r="206" ht="10.5" customHeight="1" hidden="1"/>
    <row r="207" ht="10.5" customHeight="1" hidden="1"/>
    <row r="208" ht="10.5" customHeight="1" hidden="1"/>
    <row r="209" ht="10.5" customHeight="1" hidden="1"/>
    <row r="210" ht="10.5" customHeight="1" hidden="1"/>
    <row r="211" ht="10.5" customHeight="1" hidden="1"/>
    <row r="212" ht="10.5" customHeight="1" hidden="1"/>
    <row r="213" ht="10.5" customHeight="1" hidden="1"/>
    <row r="214" ht="10.5" customHeight="1" hidden="1"/>
    <row r="215" ht="10.5" customHeight="1" hidden="1"/>
    <row r="216" ht="10.5" customHeight="1" hidden="1"/>
    <row r="217" ht="10.5" customHeight="1" hidden="1"/>
    <row r="218" ht="10.5" customHeight="1" hidden="1"/>
    <row r="219" ht="10.5" customHeight="1" hidden="1"/>
    <row r="220" ht="10.5" customHeight="1" hidden="1"/>
    <row r="221" ht="10.5" customHeight="1" hidden="1"/>
    <row r="222" ht="10.5" customHeight="1" hidden="1"/>
    <row r="223" ht="10.5" customHeight="1" hidden="1"/>
    <row r="224" ht="10.5" customHeight="1" hidden="1"/>
    <row r="225" ht="10.5" customHeight="1" hidden="1"/>
    <row r="226" ht="10.5" customHeight="1" hidden="1"/>
    <row r="227" ht="10.5" customHeight="1" hidden="1"/>
    <row r="228" ht="10.5" customHeight="1" hidden="1"/>
    <row r="229" ht="10.5" customHeight="1" hidden="1"/>
    <row r="230" ht="10.5" customHeight="1" hidden="1"/>
    <row r="231" ht="10.5" customHeight="1" hidden="1"/>
    <row r="232" ht="10.5" customHeight="1" hidden="1"/>
    <row r="233" ht="10.5" customHeight="1" hidden="1"/>
    <row r="234" ht="10.5" customHeight="1" hidden="1"/>
    <row r="235" ht="10.5" customHeight="1" hidden="1"/>
    <row r="236" ht="10.5" customHeight="1" hidden="1"/>
    <row r="237" ht="10.5" customHeight="1" hidden="1"/>
    <row r="238" ht="10.5" customHeight="1" hidden="1"/>
    <row r="239" ht="10.5" customHeight="1" hidden="1"/>
    <row r="240" ht="10.5" customHeight="1" hidden="1"/>
    <row r="241" ht="10.5" customHeight="1" hidden="1"/>
    <row r="242" ht="10.5" customHeight="1" hidden="1"/>
    <row r="243" ht="10.5" customHeight="1" hidden="1"/>
    <row r="244" ht="10.5" customHeight="1" hidden="1"/>
    <row r="245" ht="10.5" customHeight="1" hidden="1"/>
    <row r="246" ht="10.5" customHeight="1" hidden="1"/>
    <row r="247" ht="10.5" customHeight="1" hidden="1"/>
    <row r="248" ht="10.5" customHeight="1" hidden="1"/>
    <row r="249" ht="10.5" customHeight="1" hidden="1"/>
    <row r="250" ht="10.5" customHeight="1" hidden="1"/>
    <row r="251" ht="10.5" customHeight="1" hidden="1"/>
    <row r="252" ht="10.5" customHeight="1" hidden="1"/>
    <row r="253" ht="10.5" customHeight="1" hidden="1"/>
    <row r="254" ht="10.5" customHeight="1" hidden="1"/>
    <row r="255" ht="10.5" customHeight="1" hidden="1"/>
    <row r="256" ht="10.5" customHeight="1" hidden="1"/>
    <row r="257" ht="10.5" customHeight="1" hidden="1"/>
    <row r="258" ht="10.5" customHeight="1" hidden="1"/>
    <row r="259" ht="10.5" customHeight="1" hidden="1"/>
    <row r="260" ht="10.5" customHeight="1" hidden="1"/>
    <row r="261" ht="10.5" customHeight="1" hidden="1"/>
    <row r="262" ht="10.5" customHeight="1" hidden="1"/>
    <row r="263" ht="10.5" customHeight="1" hidden="1"/>
    <row r="264" ht="10.5" customHeight="1" hidden="1"/>
    <row r="265" ht="10.5" customHeight="1" hidden="1"/>
    <row r="266" ht="10.5" customHeight="1" hidden="1"/>
    <row r="267" ht="10.5" customHeight="1" hidden="1"/>
    <row r="268" ht="10.5" customHeight="1" hidden="1"/>
    <row r="269" ht="10.5" customHeight="1" hidden="1"/>
    <row r="270" ht="10.5" customHeight="1" hidden="1"/>
    <row r="271" ht="10.5" customHeight="1" hidden="1"/>
    <row r="272" ht="10.5" customHeight="1" hidden="1"/>
    <row r="273" ht="10.5" customHeight="1" hidden="1"/>
    <row r="274" ht="10.5" customHeight="1" hidden="1"/>
  </sheetData>
  <sheetProtection/>
  <mergeCells count="5">
    <mergeCell ref="B59:E59"/>
    <mergeCell ref="B55:E55"/>
    <mergeCell ref="B56:E56"/>
    <mergeCell ref="B57:E57"/>
    <mergeCell ref="B58:E5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4"/>
  <sheetViews>
    <sheetView showGridLines="0" zoomScalePageLayoutView="0" workbookViewId="0" topLeftCell="A1">
      <selection activeCell="A50" sqref="A1:A50"/>
    </sheetView>
  </sheetViews>
  <sheetFormatPr defaultColWidth="9.00390625" defaultRowHeight="11.25" customHeight="1"/>
  <cols>
    <col min="1" max="1" width="9.00390625" style="27" customWidth="1"/>
    <col min="2" max="2" width="10.50390625" style="27" bestFit="1" customWidth="1"/>
    <col min="3" max="16384" width="9.00390625" style="27" customWidth="1"/>
  </cols>
  <sheetData>
    <row r="1" ht="11.25" customHeight="1">
      <c r="A1" s="27" t="e">
        <f>IF(B120&lt;&gt;"",B120,IF(C120&lt;&gt;"",C120,"Powered By むらログ"))</f>
        <v>#N/A</v>
      </c>
    </row>
    <row r="2" ht="11.25" customHeight="1">
      <c r="A2" s="27" t="str">
        <f aca="true" t="shared" si="0" ref="A2:A50">IF(B121&lt;&gt;"",B121,IF(C121&lt;&gt;"",C121,"Powered By むらログ"))</f>
        <v>Powered By むらログ</v>
      </c>
    </row>
    <row r="3" ht="11.25" customHeight="1">
      <c r="A3" s="27" t="e">
        <f t="shared" si="0"/>
        <v>#N/A</v>
      </c>
    </row>
    <row r="4" ht="11.25" customHeight="1">
      <c r="A4" s="27" t="str">
        <f t="shared" si="0"/>
        <v>Powered By むらログ</v>
      </c>
    </row>
    <row r="5" ht="11.25" customHeight="1">
      <c r="A5" s="27" t="e">
        <f t="shared" si="0"/>
        <v>#N/A</v>
      </c>
    </row>
    <row r="6" ht="11.25" customHeight="1">
      <c r="A6" s="27" t="str">
        <f t="shared" si="0"/>
        <v>Powered By むらログ</v>
      </c>
    </row>
    <row r="7" ht="11.25" customHeight="1">
      <c r="A7" s="27" t="e">
        <f t="shared" si="0"/>
        <v>#N/A</v>
      </c>
    </row>
    <row r="8" ht="11.25" customHeight="1">
      <c r="A8" s="27" t="str">
        <f t="shared" si="0"/>
        <v>Powered By むらログ</v>
      </c>
    </row>
    <row r="9" ht="11.25" customHeight="1">
      <c r="A9" s="27" t="e">
        <f t="shared" si="0"/>
        <v>#N/A</v>
      </c>
    </row>
    <row r="10" ht="11.25" customHeight="1">
      <c r="A10" s="27" t="str">
        <f t="shared" si="0"/>
        <v>Powered By むらログ</v>
      </c>
    </row>
    <row r="11" ht="11.25" customHeight="1">
      <c r="A11" s="27" t="e">
        <f t="shared" si="0"/>
        <v>#N/A</v>
      </c>
    </row>
    <row r="12" ht="11.25" customHeight="1">
      <c r="A12" s="27" t="str">
        <f t="shared" si="0"/>
        <v>Powered By むらログ</v>
      </c>
    </row>
    <row r="13" ht="11.25" customHeight="1">
      <c r="A13" s="27" t="e">
        <f t="shared" si="0"/>
        <v>#N/A</v>
      </c>
    </row>
    <row r="14" ht="11.25" customHeight="1">
      <c r="A14" s="27" t="str">
        <f t="shared" si="0"/>
        <v>Powered By むらログ</v>
      </c>
    </row>
    <row r="15" ht="11.25" customHeight="1">
      <c r="A15" s="27" t="e">
        <f t="shared" si="0"/>
        <v>#N/A</v>
      </c>
    </row>
    <row r="16" ht="11.25" customHeight="1">
      <c r="A16" s="27" t="str">
        <f t="shared" si="0"/>
        <v>Powered By むらログ</v>
      </c>
    </row>
    <row r="17" ht="11.25" customHeight="1">
      <c r="A17" s="27" t="e">
        <f t="shared" si="0"/>
        <v>#N/A</v>
      </c>
    </row>
    <row r="18" ht="11.25" customHeight="1">
      <c r="A18" s="27" t="str">
        <f t="shared" si="0"/>
        <v>Powered By むらログ</v>
      </c>
    </row>
    <row r="19" ht="11.25" customHeight="1">
      <c r="A19" s="27" t="e">
        <f t="shared" si="0"/>
        <v>#N/A</v>
      </c>
    </row>
    <row r="20" ht="11.25" customHeight="1">
      <c r="A20" s="27" t="str">
        <f t="shared" si="0"/>
        <v>Powered By むらログ</v>
      </c>
    </row>
    <row r="21" ht="11.25" customHeight="1">
      <c r="A21" s="27" t="e">
        <f t="shared" si="0"/>
        <v>#N/A</v>
      </c>
    </row>
    <row r="22" ht="11.25" customHeight="1">
      <c r="A22" s="27" t="str">
        <f t="shared" si="0"/>
        <v>Powered By むらログ</v>
      </c>
    </row>
    <row r="23" ht="11.25" customHeight="1">
      <c r="A23" s="27" t="e">
        <f t="shared" si="0"/>
        <v>#N/A</v>
      </c>
    </row>
    <row r="24" spans="1:10" ht="11.25" customHeight="1">
      <c r="A24" s="27" t="str">
        <f t="shared" si="0"/>
        <v>Powered By むらログ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3" ht="11.25" customHeight="1">
      <c r="A25" s="27" t="e">
        <f t="shared" si="0"/>
        <v>#N/A</v>
      </c>
      <c r="B25" s="29"/>
      <c r="C25" s="29"/>
    </row>
    <row r="26" spans="1:8" ht="11.25" customHeight="1">
      <c r="A26" s="27" t="str">
        <f t="shared" si="0"/>
        <v>Powered By むらログ</v>
      </c>
      <c r="D26" s="28"/>
      <c r="E26" s="28"/>
      <c r="F26" s="28"/>
      <c r="G26" s="28"/>
      <c r="H26" s="28"/>
    </row>
    <row r="27" ht="11.25" customHeight="1">
      <c r="A27" s="27" t="e">
        <f t="shared" si="0"/>
        <v>#N/A</v>
      </c>
    </row>
    <row r="28" ht="11.25" customHeight="1">
      <c r="A28" s="27" t="str">
        <f t="shared" si="0"/>
        <v>Powered By むらログ</v>
      </c>
    </row>
    <row r="29" ht="11.25" customHeight="1">
      <c r="A29" s="27" t="e">
        <f t="shared" si="0"/>
        <v>#N/A</v>
      </c>
    </row>
    <row r="30" spans="1:5" ht="11.25" customHeight="1">
      <c r="A30" s="27" t="str">
        <f t="shared" si="0"/>
        <v>Powered By むらログ</v>
      </c>
      <c r="B30" s="30"/>
      <c r="C30" s="30"/>
      <c r="D30" s="30"/>
      <c r="E30" s="30"/>
    </row>
    <row r="31" spans="1:5" ht="11.25" customHeight="1">
      <c r="A31" s="27" t="e">
        <f t="shared" si="0"/>
        <v>#N/A</v>
      </c>
      <c r="B31" s="30"/>
      <c r="C31" s="30"/>
      <c r="D31" s="30"/>
      <c r="E31" s="30"/>
    </row>
    <row r="32" spans="1:5" ht="11.25" customHeight="1">
      <c r="A32" s="27" t="str">
        <f t="shared" si="0"/>
        <v>Powered By むらログ</v>
      </c>
      <c r="B32" s="30"/>
      <c r="C32" s="30"/>
      <c r="D32" s="30"/>
      <c r="E32" s="30"/>
    </row>
    <row r="33" spans="1:5" ht="11.25" customHeight="1">
      <c r="A33" s="27" t="e">
        <f t="shared" si="0"/>
        <v>#N/A</v>
      </c>
      <c r="B33" s="30"/>
      <c r="C33" s="30"/>
      <c r="D33" s="30"/>
      <c r="E33" s="30"/>
    </row>
    <row r="34" spans="1:5" ht="11.25" customHeight="1">
      <c r="A34" s="27" t="str">
        <f t="shared" si="0"/>
        <v>Powered By むらログ</v>
      </c>
      <c r="B34" s="30"/>
      <c r="C34" s="30"/>
      <c r="D34" s="30"/>
      <c r="E34" s="30"/>
    </row>
    <row r="35" spans="1:5" ht="11.25" customHeight="1">
      <c r="A35" s="27" t="e">
        <f t="shared" si="0"/>
        <v>#N/A</v>
      </c>
      <c r="B35" s="30"/>
      <c r="C35" s="30"/>
      <c r="D35" s="30"/>
      <c r="E35" s="30"/>
    </row>
    <row r="36" spans="1:5" ht="11.25" customHeight="1">
      <c r="A36" s="27" t="str">
        <f t="shared" si="0"/>
        <v>Powered By むらログ</v>
      </c>
      <c r="B36" s="30"/>
      <c r="C36" s="30"/>
      <c r="D36" s="30"/>
      <c r="E36" s="30"/>
    </row>
    <row r="37" spans="1:5" ht="11.25" customHeight="1">
      <c r="A37" s="27" t="e">
        <f t="shared" si="0"/>
        <v>#N/A</v>
      </c>
      <c r="B37" s="30"/>
      <c r="C37" s="30"/>
      <c r="D37" s="30"/>
      <c r="E37" s="30"/>
    </row>
    <row r="38" spans="1:5" ht="11.25" customHeight="1">
      <c r="A38" s="27" t="str">
        <f t="shared" si="0"/>
        <v>Powered By むらログ</v>
      </c>
      <c r="B38" s="30"/>
      <c r="C38" s="30"/>
      <c r="D38" s="30"/>
      <c r="E38" s="30"/>
    </row>
    <row r="39" spans="1:5" ht="11.25" customHeight="1">
      <c r="A39" s="27" t="str">
        <f t="shared" si="0"/>
        <v>Powered By むらログ</v>
      </c>
      <c r="B39" s="30"/>
      <c r="C39" s="30"/>
      <c r="D39" s="30"/>
      <c r="E39" s="30"/>
    </row>
    <row r="40" spans="1:5" ht="11.25" customHeight="1">
      <c r="A40" s="27" t="str">
        <f t="shared" si="0"/>
        <v>Powered By むらログ</v>
      </c>
      <c r="B40" s="30"/>
      <c r="C40" s="30"/>
      <c r="D40" s="30"/>
      <c r="E40" s="30"/>
    </row>
    <row r="41" spans="1:5" ht="11.25" customHeight="1">
      <c r="A41" s="27" t="str">
        <f t="shared" si="0"/>
        <v>Powered By むらログ</v>
      </c>
      <c r="B41" s="30"/>
      <c r="C41" s="30"/>
      <c r="D41" s="30"/>
      <c r="E41" s="30"/>
    </row>
    <row r="42" spans="1:5" ht="11.25" customHeight="1">
      <c r="A42" s="27" t="str">
        <f t="shared" si="0"/>
        <v>Powered By むらログ</v>
      </c>
      <c r="B42" s="30"/>
      <c r="C42" s="30"/>
      <c r="D42" s="30"/>
      <c r="E42" s="30"/>
    </row>
    <row r="43" spans="1:5" ht="11.25" customHeight="1">
      <c r="A43" s="27" t="str">
        <f t="shared" si="0"/>
        <v>Powered By むらログ</v>
      </c>
      <c r="B43" s="30"/>
      <c r="C43" s="30"/>
      <c r="D43" s="30"/>
      <c r="E43" s="30"/>
    </row>
    <row r="44" spans="1:5" ht="11.25" customHeight="1">
      <c r="A44" s="27" t="str">
        <f t="shared" si="0"/>
        <v>Powered By むらログ</v>
      </c>
      <c r="B44" s="30"/>
      <c r="C44" s="30"/>
      <c r="D44" s="30"/>
      <c r="E44" s="30"/>
    </row>
    <row r="45" spans="1:5" ht="11.25" customHeight="1">
      <c r="A45" s="27" t="str">
        <f t="shared" si="0"/>
        <v>Powered By むらログ</v>
      </c>
      <c r="B45" s="30"/>
      <c r="C45" s="30"/>
      <c r="D45" s="30"/>
      <c r="E45" s="30"/>
    </row>
    <row r="46" spans="1:5" ht="11.25" customHeight="1">
      <c r="A46" s="27" t="str">
        <f t="shared" si="0"/>
        <v>Powered By むらログ</v>
      </c>
      <c r="B46" s="30"/>
      <c r="C46" s="30"/>
      <c r="D46" s="30"/>
      <c r="E46" s="30"/>
    </row>
    <row r="47" spans="1:5" ht="11.25" customHeight="1">
      <c r="A47" s="27" t="str">
        <f t="shared" si="0"/>
        <v>Powered By むらログ</v>
      </c>
      <c r="B47" s="30"/>
      <c r="C47" s="30"/>
      <c r="D47" s="30"/>
      <c r="E47" s="30"/>
    </row>
    <row r="48" spans="1:5" ht="11.25" customHeight="1">
      <c r="A48" s="27" t="str">
        <f t="shared" si="0"/>
        <v>Powered By むらログ</v>
      </c>
      <c r="B48" s="30"/>
      <c r="C48" s="30"/>
      <c r="D48" s="30"/>
      <c r="E48" s="30"/>
    </row>
    <row r="49" spans="1:5" ht="11.25" customHeight="1">
      <c r="A49" s="27" t="str">
        <f t="shared" si="0"/>
        <v>Powered By むらログ</v>
      </c>
      <c r="B49" s="30"/>
      <c r="C49" s="30"/>
      <c r="D49" s="30"/>
      <c r="E49" s="30"/>
    </row>
    <row r="50" spans="1:5" ht="11.25" customHeight="1">
      <c r="A50" s="27" t="str">
        <f t="shared" si="0"/>
        <v>Powered By むらログ</v>
      </c>
      <c r="B50" s="30"/>
      <c r="C50" s="30"/>
      <c r="D50" s="30"/>
      <c r="E50" s="30"/>
    </row>
    <row r="51" spans="2:5" ht="11.25" customHeight="1">
      <c r="B51" s="30"/>
      <c r="C51" s="30"/>
      <c r="D51" s="30"/>
      <c r="E51" s="30"/>
    </row>
    <row r="52" spans="2:5" ht="11.25" customHeight="1">
      <c r="B52" s="30"/>
      <c r="C52" s="30"/>
      <c r="D52" s="30"/>
      <c r="E52" s="30"/>
    </row>
    <row r="53" spans="2:5" ht="11.25" customHeight="1">
      <c r="B53" s="30"/>
      <c r="C53" s="30"/>
      <c r="D53" s="30"/>
      <c r="E53" s="30"/>
    </row>
    <row r="54" spans="2:8" ht="11.25" customHeight="1">
      <c r="B54" s="35">
        <f>IF(I112="","",I112&amp;"　・")</f>
      </c>
      <c r="C54" s="35"/>
      <c r="D54" s="35"/>
      <c r="E54" s="35"/>
      <c r="H54" s="27">
        <f>IF('語彙表'!B28="","","・　"&amp;G84)</f>
      </c>
    </row>
    <row r="55" spans="2:8" ht="11.25" customHeight="1">
      <c r="B55" s="35">
        <f>IF('語彙表'!B29="","",'語彙表'!D29&amp;"、"&amp;'語彙表'!E29&amp;"、"&amp;'語彙表'!F29&amp;"・")</f>
      </c>
      <c r="C55" s="35"/>
      <c r="D55" s="35"/>
      <c r="E55" s="35"/>
      <c r="H55" s="27">
        <f>IF('語彙表'!B29="","","・　"&amp;G85)</f>
      </c>
    </row>
    <row r="56" spans="2:5" ht="11.25" customHeight="1">
      <c r="B56" s="35"/>
      <c r="C56" s="35"/>
      <c r="D56" s="35"/>
      <c r="E56" s="35"/>
    </row>
    <row r="57" spans="2:5" ht="11.25" customHeight="1">
      <c r="B57" s="35"/>
      <c r="C57" s="35"/>
      <c r="D57" s="35"/>
      <c r="E57" s="35"/>
    </row>
    <row r="58" spans="2:5" ht="11.25" customHeight="1">
      <c r="B58" s="35"/>
      <c r="C58" s="35"/>
      <c r="D58" s="35"/>
      <c r="E58" s="35"/>
    </row>
    <row r="60" spans="2:7" ht="11.25" customHeight="1">
      <c r="B60" s="27">
        <f ca="1">IF(D60="","",RAND())</f>
      </c>
      <c r="C60" s="27">
        <f aca="true" t="shared" si="1" ref="C60:C84">IF(B60="",25,RANK(B60,$B$60:$B$84))</f>
        <v>25</v>
      </c>
      <c r="D60" s="27">
        <f>IF('語彙表'!B4="","",'語彙表'!B4)</f>
      </c>
      <c r="E60" s="27">
        <v>1</v>
      </c>
      <c r="F60" s="27" t="e">
        <f>VLOOKUP(E60,$C$60:D84,2,FALSE)</f>
        <v>#N/A</v>
      </c>
      <c r="G60" s="27">
        <f aca="true" t="shared" si="2" ref="G60:G67">IF(ISERROR(F60),"",F60)</f>
      </c>
    </row>
    <row r="61" spans="2:7" ht="11.25" customHeight="1">
      <c r="B61" s="27">
        <f aca="true" ca="1" t="shared" si="3" ref="B61:B84">IF(D61="","",RAND())</f>
      </c>
      <c r="C61" s="27">
        <f t="shared" si="1"/>
        <v>25</v>
      </c>
      <c r="D61" s="27">
        <f>IF('語彙表'!B5="","",'語彙表'!B5)</f>
      </c>
      <c r="E61" s="27">
        <v>2</v>
      </c>
      <c r="F61" s="27" t="e">
        <f>VLOOKUP(E61,$C$60:D85,2,FALSE)</f>
        <v>#N/A</v>
      </c>
      <c r="G61" s="27">
        <f t="shared" si="2"/>
      </c>
    </row>
    <row r="62" spans="2:7" ht="11.25" customHeight="1">
      <c r="B62" s="27">
        <f ca="1" t="shared" si="3"/>
      </c>
      <c r="C62" s="27">
        <f t="shared" si="1"/>
        <v>25</v>
      </c>
      <c r="D62" s="27">
        <f>IF('語彙表'!B6="","",'語彙表'!B6)</f>
      </c>
      <c r="E62" s="27">
        <v>3</v>
      </c>
      <c r="F62" s="27" t="e">
        <f>VLOOKUP(E62,$C$60:D86,2,FALSE)</f>
        <v>#N/A</v>
      </c>
      <c r="G62" s="27">
        <f t="shared" si="2"/>
      </c>
    </row>
    <row r="63" spans="2:7" ht="11.25" customHeight="1">
      <c r="B63" s="27">
        <f ca="1" t="shared" si="3"/>
      </c>
      <c r="C63" s="27">
        <f t="shared" si="1"/>
        <v>25</v>
      </c>
      <c r="D63" s="27">
        <f>IF('語彙表'!B7="","",'語彙表'!B7)</f>
      </c>
      <c r="E63" s="27">
        <v>4</v>
      </c>
      <c r="F63" s="27" t="e">
        <f>VLOOKUP(E63,$C$60:D87,2,FALSE)</f>
        <v>#N/A</v>
      </c>
      <c r="G63" s="27">
        <f t="shared" si="2"/>
      </c>
    </row>
    <row r="64" spans="2:7" ht="11.25" customHeight="1">
      <c r="B64" s="27">
        <f ca="1" t="shared" si="3"/>
      </c>
      <c r="C64" s="27">
        <f t="shared" si="1"/>
        <v>25</v>
      </c>
      <c r="D64" s="27">
        <f>IF('語彙表'!B8="","",'語彙表'!B8)</f>
      </c>
      <c r="E64" s="27">
        <v>5</v>
      </c>
      <c r="F64" s="27" t="e">
        <f>VLOOKUP(E64,$C$60:D88,2,FALSE)</f>
        <v>#N/A</v>
      </c>
      <c r="G64" s="27">
        <f t="shared" si="2"/>
      </c>
    </row>
    <row r="65" spans="2:7" ht="11.25" customHeight="1">
      <c r="B65" s="27">
        <f ca="1" t="shared" si="3"/>
      </c>
      <c r="C65" s="27">
        <f t="shared" si="1"/>
        <v>25</v>
      </c>
      <c r="D65" s="27">
        <f>IF('語彙表'!B9="","",'語彙表'!B9)</f>
      </c>
      <c r="E65" s="27">
        <v>6</v>
      </c>
      <c r="F65" s="27" t="e">
        <f>VLOOKUP(E65,$C$60:D89,2,FALSE)</f>
        <v>#N/A</v>
      </c>
      <c r="G65" s="27">
        <f t="shared" si="2"/>
      </c>
    </row>
    <row r="66" spans="2:7" ht="11.25" customHeight="1">
      <c r="B66" s="27">
        <f ca="1" t="shared" si="3"/>
      </c>
      <c r="C66" s="27">
        <f t="shared" si="1"/>
        <v>25</v>
      </c>
      <c r="D66" s="27">
        <f>IF('語彙表'!B10="","",'語彙表'!B10)</f>
      </c>
      <c r="E66" s="27">
        <v>7</v>
      </c>
      <c r="F66" s="27" t="e">
        <f>VLOOKUP(E66,$C$60:D90,2,FALSE)</f>
        <v>#N/A</v>
      </c>
      <c r="G66" s="27">
        <f t="shared" si="2"/>
      </c>
    </row>
    <row r="67" spans="2:7" ht="11.25" customHeight="1">
      <c r="B67" s="27">
        <f ca="1" t="shared" si="3"/>
      </c>
      <c r="C67" s="27">
        <f t="shared" si="1"/>
        <v>25</v>
      </c>
      <c r="D67" s="27">
        <f>IF('語彙表'!B11="","",'語彙表'!B11)</f>
      </c>
      <c r="E67" s="27">
        <v>8</v>
      </c>
      <c r="F67" s="27" t="e">
        <f>VLOOKUP(E67,$C$60:D91,2,FALSE)</f>
        <v>#N/A</v>
      </c>
      <c r="G67" s="27">
        <f t="shared" si="2"/>
      </c>
    </row>
    <row r="68" spans="2:7" ht="11.25" customHeight="1">
      <c r="B68" s="27">
        <f ca="1" t="shared" si="3"/>
      </c>
      <c r="C68" s="27">
        <f t="shared" si="1"/>
        <v>25</v>
      </c>
      <c r="D68" s="27">
        <f>IF('語彙表'!B12="","",'語彙表'!B12)</f>
      </c>
      <c r="E68" s="27">
        <v>9</v>
      </c>
      <c r="F68" s="27" t="e">
        <f>VLOOKUP(E68,$C$60:D92,2,FALSE)</f>
        <v>#N/A</v>
      </c>
      <c r="G68" s="27">
        <f aca="true" t="shared" si="4" ref="G68:G84">IF(ISERROR(F68),"",F68)</f>
      </c>
    </row>
    <row r="69" spans="2:7" ht="11.25" customHeight="1">
      <c r="B69" s="27">
        <f ca="1" t="shared" si="3"/>
      </c>
      <c r="C69" s="27">
        <f t="shared" si="1"/>
        <v>25</v>
      </c>
      <c r="D69" s="27">
        <f>IF('語彙表'!B13="","",'語彙表'!B13)</f>
      </c>
      <c r="E69" s="27">
        <v>10</v>
      </c>
      <c r="F69" s="27" t="e">
        <f>VLOOKUP(E69,$C$60:D93,2,FALSE)</f>
        <v>#N/A</v>
      </c>
      <c r="G69" s="27">
        <f t="shared" si="4"/>
      </c>
    </row>
    <row r="70" spans="2:7" ht="11.25" customHeight="1">
      <c r="B70" s="27">
        <f ca="1" t="shared" si="3"/>
      </c>
      <c r="C70" s="27">
        <f t="shared" si="1"/>
        <v>25</v>
      </c>
      <c r="D70" s="27">
        <f>IF('語彙表'!B14="","",'語彙表'!B14)</f>
      </c>
      <c r="E70" s="27">
        <v>11</v>
      </c>
      <c r="F70" s="27" t="e">
        <f>VLOOKUP(E70,$C$60:D94,2,FALSE)</f>
        <v>#N/A</v>
      </c>
      <c r="G70" s="27">
        <f t="shared" si="4"/>
      </c>
    </row>
    <row r="71" spans="2:7" ht="11.25" customHeight="1">
      <c r="B71" s="27">
        <f ca="1" t="shared" si="3"/>
      </c>
      <c r="C71" s="27">
        <f t="shared" si="1"/>
        <v>25</v>
      </c>
      <c r="D71" s="27">
        <f>IF('語彙表'!B15="","",'語彙表'!B15)</f>
      </c>
      <c r="E71" s="27">
        <v>12</v>
      </c>
      <c r="F71" s="27" t="e">
        <f>VLOOKUP(E71,$C$60:D95,2,FALSE)</f>
        <v>#N/A</v>
      </c>
      <c r="G71" s="27">
        <f t="shared" si="4"/>
      </c>
    </row>
    <row r="72" spans="2:7" ht="11.25" customHeight="1">
      <c r="B72" s="27">
        <f ca="1" t="shared" si="3"/>
      </c>
      <c r="C72" s="27">
        <f t="shared" si="1"/>
        <v>25</v>
      </c>
      <c r="D72" s="27">
        <f>IF('語彙表'!B16="","",'語彙表'!B16)</f>
      </c>
      <c r="E72" s="27">
        <v>13</v>
      </c>
      <c r="F72" s="27" t="e">
        <f>VLOOKUP(E72,$C$60:D96,2,FALSE)</f>
        <v>#N/A</v>
      </c>
      <c r="G72" s="27">
        <f t="shared" si="4"/>
      </c>
    </row>
    <row r="73" spans="2:7" ht="11.25" customHeight="1">
      <c r="B73" s="27">
        <f ca="1" t="shared" si="3"/>
      </c>
      <c r="C73" s="27">
        <f t="shared" si="1"/>
        <v>25</v>
      </c>
      <c r="D73" s="27">
        <f>IF('語彙表'!B17="","",'語彙表'!B17)</f>
      </c>
      <c r="E73" s="27">
        <v>14</v>
      </c>
      <c r="F73" s="27" t="e">
        <f>VLOOKUP(E73,$C$60:D97,2,FALSE)</f>
        <v>#N/A</v>
      </c>
      <c r="G73" s="27">
        <f t="shared" si="4"/>
      </c>
    </row>
    <row r="74" spans="2:7" ht="11.25" customHeight="1">
      <c r="B74" s="27">
        <f ca="1" t="shared" si="3"/>
      </c>
      <c r="C74" s="27">
        <f t="shared" si="1"/>
        <v>25</v>
      </c>
      <c r="D74" s="27">
        <f>IF('語彙表'!B18="","",'語彙表'!B18)</f>
      </c>
      <c r="E74" s="27">
        <v>15</v>
      </c>
      <c r="F74" s="27" t="e">
        <f>VLOOKUP(E74,$C$60:D98,2,FALSE)</f>
        <v>#N/A</v>
      </c>
      <c r="G74" s="27">
        <f t="shared" si="4"/>
      </c>
    </row>
    <row r="75" spans="2:7" ht="11.25" customHeight="1">
      <c r="B75" s="27">
        <f ca="1" t="shared" si="3"/>
      </c>
      <c r="C75" s="27">
        <f t="shared" si="1"/>
        <v>25</v>
      </c>
      <c r="D75" s="27">
        <f>IF('語彙表'!B19="","",'語彙表'!B19)</f>
      </c>
      <c r="E75" s="27">
        <v>16</v>
      </c>
      <c r="F75" s="27" t="e">
        <f>VLOOKUP(E75,$C$60:D99,2,FALSE)</f>
        <v>#N/A</v>
      </c>
      <c r="G75" s="27">
        <f t="shared" si="4"/>
      </c>
    </row>
    <row r="76" spans="2:7" ht="11.25" customHeight="1">
      <c r="B76" s="27">
        <f ca="1" t="shared" si="3"/>
      </c>
      <c r="C76" s="27">
        <f t="shared" si="1"/>
        <v>25</v>
      </c>
      <c r="D76" s="27">
        <f>IF('語彙表'!B20="","",'語彙表'!B20)</f>
      </c>
      <c r="E76" s="27">
        <v>17</v>
      </c>
      <c r="F76" s="27" t="e">
        <f>VLOOKUP(E76,$C$60:D100,2,FALSE)</f>
        <v>#N/A</v>
      </c>
      <c r="G76" s="27">
        <f t="shared" si="4"/>
      </c>
    </row>
    <row r="77" spans="2:7" ht="11.25" customHeight="1">
      <c r="B77" s="27">
        <f ca="1" t="shared" si="3"/>
      </c>
      <c r="C77" s="27">
        <f t="shared" si="1"/>
        <v>25</v>
      </c>
      <c r="D77" s="27">
        <f>IF('語彙表'!B21="","",'語彙表'!B21)</f>
      </c>
      <c r="E77" s="27">
        <v>18</v>
      </c>
      <c r="F77" s="27" t="e">
        <f>VLOOKUP(E77,$C$60:D101,2,FALSE)</f>
        <v>#N/A</v>
      </c>
      <c r="G77" s="27">
        <f t="shared" si="4"/>
      </c>
    </row>
    <row r="78" spans="2:7" ht="11.25" customHeight="1">
      <c r="B78" s="27">
        <f ca="1" t="shared" si="3"/>
      </c>
      <c r="C78" s="27">
        <f t="shared" si="1"/>
        <v>25</v>
      </c>
      <c r="D78" s="27">
        <f>IF('語彙表'!B22="","",'語彙表'!B22)</f>
      </c>
      <c r="E78" s="27">
        <v>19</v>
      </c>
      <c r="F78" s="27" t="e">
        <f>VLOOKUP(E78,$C$60:D102,2,FALSE)</f>
        <v>#N/A</v>
      </c>
      <c r="G78" s="27">
        <f t="shared" si="4"/>
      </c>
    </row>
    <row r="79" spans="2:7" ht="11.25" customHeight="1">
      <c r="B79" s="27">
        <f ca="1" t="shared" si="3"/>
      </c>
      <c r="C79" s="27">
        <f t="shared" si="1"/>
        <v>25</v>
      </c>
      <c r="D79" s="27">
        <f>IF('語彙表'!B23="","",'語彙表'!B23)</f>
      </c>
      <c r="E79" s="27">
        <v>20</v>
      </c>
      <c r="F79" s="27" t="e">
        <f>VLOOKUP(E79,$C$60:D103,2,FALSE)</f>
        <v>#N/A</v>
      </c>
      <c r="G79" s="27">
        <f t="shared" si="4"/>
      </c>
    </row>
    <row r="80" spans="2:7" ht="11.25" customHeight="1">
      <c r="B80" s="27">
        <f ca="1" t="shared" si="3"/>
      </c>
      <c r="C80" s="27">
        <f t="shared" si="1"/>
        <v>25</v>
      </c>
      <c r="D80" s="27">
        <f>IF('語彙表'!B24="","",'語彙表'!B24)</f>
      </c>
      <c r="E80" s="27">
        <v>21</v>
      </c>
      <c r="F80" s="27" t="e">
        <f>VLOOKUP(E80,$C$60:D104,2,FALSE)</f>
        <v>#N/A</v>
      </c>
      <c r="G80" s="27">
        <f t="shared" si="4"/>
      </c>
    </row>
    <row r="81" spans="2:7" ht="11.25" customHeight="1">
      <c r="B81" s="27">
        <f ca="1" t="shared" si="3"/>
      </c>
      <c r="C81" s="27">
        <f t="shared" si="1"/>
        <v>25</v>
      </c>
      <c r="D81" s="27">
        <f>IF('語彙表'!B25="","",'語彙表'!B25)</f>
      </c>
      <c r="E81" s="27">
        <v>22</v>
      </c>
      <c r="F81" s="27" t="e">
        <f>VLOOKUP(E81,$C$60:D105,2,FALSE)</f>
        <v>#N/A</v>
      </c>
      <c r="G81" s="27">
        <f t="shared" si="4"/>
      </c>
    </row>
    <row r="82" spans="2:7" ht="11.25" customHeight="1">
      <c r="B82" s="27">
        <f ca="1" t="shared" si="3"/>
      </c>
      <c r="C82" s="27">
        <f t="shared" si="1"/>
        <v>25</v>
      </c>
      <c r="D82" s="27">
        <f>IF('語彙表'!B26="","",'語彙表'!B26)</f>
      </c>
      <c r="E82" s="27">
        <v>23</v>
      </c>
      <c r="F82" s="27" t="e">
        <f>VLOOKUP(E82,$C$60:D106,2,FALSE)</f>
        <v>#N/A</v>
      </c>
      <c r="G82" s="27">
        <f t="shared" si="4"/>
      </c>
    </row>
    <row r="83" spans="2:7" ht="11.25" customHeight="1">
      <c r="B83" s="27">
        <f ca="1" t="shared" si="3"/>
      </c>
      <c r="C83" s="27">
        <f t="shared" si="1"/>
        <v>25</v>
      </c>
      <c r="D83" s="27">
        <f>IF('語彙表'!B27="","",'語彙表'!B27)</f>
      </c>
      <c r="E83" s="27">
        <v>24</v>
      </c>
      <c r="F83" s="27" t="e">
        <f>VLOOKUP(E83,$C$60:D107,2,FALSE)</f>
        <v>#N/A</v>
      </c>
      <c r="G83" s="27">
        <f>IF(ISERROR(F83),"",F83)</f>
      </c>
    </row>
    <row r="84" spans="2:7" ht="11.25" customHeight="1">
      <c r="B84" s="27">
        <f ca="1" t="shared" si="3"/>
      </c>
      <c r="C84" s="27">
        <f t="shared" si="1"/>
        <v>25</v>
      </c>
      <c r="D84" s="27">
        <f>IF('語彙表'!B28="","",'語彙表'!B28)</f>
      </c>
      <c r="E84" s="27">
        <v>25</v>
      </c>
      <c r="F84" s="27">
        <f>VLOOKUP(E84,$C$60:D108,2,FALSE)</f>
      </c>
      <c r="G84" s="27">
        <f t="shared" si="4"/>
      </c>
    </row>
    <row r="88" spans="2:13" ht="11.25" customHeight="1">
      <c r="B88" s="27">
        <f aca="true" t="shared" si="5" ref="B88:B112">K88-J88</f>
        <v>0</v>
      </c>
      <c r="C88" s="27">
        <f>IF('語彙表'!E4="","",'語彙表'!E4)</f>
      </c>
      <c r="D88" s="27">
        <f>IF(E88="","","、")</f>
      </c>
      <c r="E88" s="27">
        <f>IF('語彙表'!F4="","",'語彙表'!F4)</f>
      </c>
      <c r="F88" s="27">
        <f>IF(G88="","","、")</f>
      </c>
      <c r="G88" s="27">
        <f>IF('語彙表'!G4="","",'語彙表'!G4)</f>
      </c>
      <c r="I88" s="27">
        <f>C88&amp;D88&amp;E88&amp;F88&amp;G88</f>
      </c>
      <c r="J88" s="27">
        <f>COUNTBLANK($I$88:I88)</f>
        <v>1</v>
      </c>
      <c r="K88" s="27">
        <v>1</v>
      </c>
      <c r="L88" s="27" t="e">
        <f aca="true" t="shared" si="6" ref="L88:L93">VLOOKUP(K88,B88:I114,8,FALSE)</f>
        <v>#N/A</v>
      </c>
      <c r="M88" s="27">
        <f>IF(ISERROR(L88),"",L88)</f>
      </c>
    </row>
    <row r="89" spans="2:13" ht="11.25" customHeight="1">
      <c r="B89" s="27">
        <f t="shared" si="5"/>
        <v>0</v>
      </c>
      <c r="C89" s="27">
        <f>IF('語彙表'!E5="","",'語彙表'!E5)</f>
      </c>
      <c r="D89" s="27">
        <f aca="true" t="shared" si="7" ref="C89:D113">IF(E89="","","、")</f>
      </c>
      <c r="E89" s="27">
        <f>IF('語彙表'!F5="","",'語彙表'!F5)</f>
      </c>
      <c r="F89" s="27">
        <f aca="true" t="shared" si="8" ref="E89:F113">IF(G89="","","、")</f>
      </c>
      <c r="G89" s="27">
        <f>IF('語彙表'!G5="","",'語彙表'!G5)</f>
      </c>
      <c r="I89" s="27">
        <f aca="true" t="shared" si="9" ref="I89:I112">C89&amp;D89&amp;E89&amp;F89&amp;G89</f>
      </c>
      <c r="J89" s="27">
        <f>COUNTBLANK($I$88:I89)</f>
        <v>2</v>
      </c>
      <c r="K89" s="27">
        <v>2</v>
      </c>
      <c r="L89" s="27" t="e">
        <f t="shared" si="6"/>
        <v>#N/A</v>
      </c>
      <c r="M89" s="27">
        <f aca="true" t="shared" si="10" ref="M89:M112">IF(ISERROR(L89),"",L89)</f>
      </c>
    </row>
    <row r="90" spans="2:13" ht="11.25" customHeight="1">
      <c r="B90" s="27">
        <f t="shared" si="5"/>
        <v>0</v>
      </c>
      <c r="C90" s="27">
        <f>IF('語彙表'!E6="","",'語彙表'!E6)</f>
      </c>
      <c r="D90" s="27">
        <f t="shared" si="7"/>
      </c>
      <c r="E90" s="27">
        <f>IF('語彙表'!F6="","",'語彙表'!F6)</f>
      </c>
      <c r="F90" s="27">
        <f t="shared" si="8"/>
      </c>
      <c r="G90" s="27">
        <f>IF('語彙表'!G6="","",'語彙表'!G6)</f>
      </c>
      <c r="I90" s="27">
        <f t="shared" si="9"/>
      </c>
      <c r="J90" s="27">
        <f>COUNTBLANK($I$88:I90)</f>
        <v>3</v>
      </c>
      <c r="K90" s="27">
        <v>3</v>
      </c>
      <c r="L90" s="27" t="e">
        <f t="shared" si="6"/>
        <v>#N/A</v>
      </c>
      <c r="M90" s="27">
        <f t="shared" si="10"/>
      </c>
    </row>
    <row r="91" spans="2:13" ht="11.25" customHeight="1">
      <c r="B91" s="27">
        <f t="shared" si="5"/>
        <v>0</v>
      </c>
      <c r="C91" s="27">
        <f>IF('語彙表'!E7="","",'語彙表'!E7)</f>
      </c>
      <c r="D91" s="27">
        <f t="shared" si="7"/>
      </c>
      <c r="E91" s="27">
        <f>IF('語彙表'!F7="","",'語彙表'!F7)</f>
      </c>
      <c r="F91" s="27">
        <f t="shared" si="8"/>
      </c>
      <c r="G91" s="27">
        <f>IF('語彙表'!G7="","",'語彙表'!G7)</f>
      </c>
      <c r="I91" s="27">
        <f t="shared" si="9"/>
      </c>
      <c r="J91" s="27">
        <f>COUNTBLANK($I$88:I91)</f>
        <v>4</v>
      </c>
      <c r="K91" s="27">
        <v>4</v>
      </c>
      <c r="L91" s="27" t="e">
        <f t="shared" si="6"/>
        <v>#N/A</v>
      </c>
      <c r="M91" s="27">
        <f t="shared" si="10"/>
      </c>
    </row>
    <row r="92" spans="2:13" ht="11.25" customHeight="1">
      <c r="B92" s="27">
        <f t="shared" si="5"/>
        <v>0</v>
      </c>
      <c r="C92" s="27">
        <f>IF('語彙表'!E8="","",'語彙表'!E8)</f>
      </c>
      <c r="D92" s="27">
        <f t="shared" si="7"/>
      </c>
      <c r="E92" s="27">
        <f>IF('語彙表'!F8="","",'語彙表'!F8)</f>
      </c>
      <c r="F92" s="27">
        <f t="shared" si="8"/>
      </c>
      <c r="G92" s="27">
        <f>IF('語彙表'!G8="","",'語彙表'!G8)</f>
      </c>
      <c r="I92" s="27">
        <f t="shared" si="9"/>
      </c>
      <c r="J92" s="27">
        <f>COUNTBLANK($I$88:I92)</f>
        <v>5</v>
      </c>
      <c r="K92" s="27">
        <v>5</v>
      </c>
      <c r="L92" s="27" t="e">
        <f t="shared" si="6"/>
        <v>#N/A</v>
      </c>
      <c r="M92" s="27">
        <f t="shared" si="10"/>
      </c>
    </row>
    <row r="93" spans="2:13" ht="11.25" customHeight="1">
      <c r="B93" s="27">
        <f t="shared" si="5"/>
        <v>0</v>
      </c>
      <c r="C93" s="27">
        <f>IF('語彙表'!E9="","",'語彙表'!E9)</f>
      </c>
      <c r="D93" s="27">
        <f t="shared" si="7"/>
      </c>
      <c r="E93" s="27">
        <f>IF('語彙表'!F9="","",'語彙表'!F9)</f>
      </c>
      <c r="F93" s="27">
        <f t="shared" si="8"/>
      </c>
      <c r="G93" s="27">
        <f>IF('語彙表'!G9="","",'語彙表'!G9)</f>
      </c>
      <c r="I93" s="27">
        <f t="shared" si="9"/>
      </c>
      <c r="J93" s="27">
        <f>COUNTBLANK($I$88:I93)</f>
        <v>6</v>
      </c>
      <c r="K93" s="27">
        <v>6</v>
      </c>
      <c r="L93" s="27" t="e">
        <f t="shared" si="6"/>
        <v>#N/A</v>
      </c>
      <c r="M93" s="27">
        <f t="shared" si="10"/>
      </c>
    </row>
    <row r="94" spans="2:13" ht="11.25" customHeight="1">
      <c r="B94" s="27">
        <f t="shared" si="5"/>
        <v>0</v>
      </c>
      <c r="C94" s="27">
        <f>IF('語彙表'!E10="","",'語彙表'!E10)</f>
      </c>
      <c r="D94" s="27">
        <f t="shared" si="7"/>
      </c>
      <c r="E94" s="27">
        <f>IF('語彙表'!F10="","",'語彙表'!F10)</f>
      </c>
      <c r="F94" s="27">
        <f t="shared" si="8"/>
      </c>
      <c r="G94" s="27">
        <f>IF('語彙表'!G10="","",'語彙表'!G10)</f>
      </c>
      <c r="I94" s="27">
        <f t="shared" si="9"/>
      </c>
      <c r="J94" s="27">
        <f>COUNTBLANK($I$88:I94)</f>
        <v>7</v>
      </c>
      <c r="K94" s="27">
        <v>7</v>
      </c>
      <c r="L94" s="27" t="e">
        <f>VLOOKUP(K94,B94:I121,8,FALSE)</f>
        <v>#N/A</v>
      </c>
      <c r="M94" s="27">
        <f t="shared" si="10"/>
      </c>
    </row>
    <row r="95" spans="2:13" ht="11.25" customHeight="1">
      <c r="B95" s="27">
        <f t="shared" si="5"/>
        <v>0</v>
      </c>
      <c r="C95" s="27">
        <f>IF('語彙表'!E11="","",'語彙表'!E11)</f>
      </c>
      <c r="D95" s="27">
        <f t="shared" si="7"/>
      </c>
      <c r="E95" s="27">
        <f>IF('語彙表'!F11="","",'語彙表'!F11)</f>
      </c>
      <c r="F95" s="27">
        <f t="shared" si="8"/>
      </c>
      <c r="G95" s="27">
        <f>IF('語彙表'!G11="","",'語彙表'!G11)</f>
      </c>
      <c r="I95" s="27">
        <f t="shared" si="9"/>
      </c>
      <c r="J95" s="27">
        <f>COUNTBLANK($I$88:I95)</f>
        <v>8</v>
      </c>
      <c r="K95" s="27">
        <v>8</v>
      </c>
      <c r="L95" s="27" t="e">
        <f>VLOOKUP(K95,B95:I123,8,FALSE)</f>
        <v>#N/A</v>
      </c>
      <c r="M95" s="27">
        <f t="shared" si="10"/>
      </c>
    </row>
    <row r="96" spans="2:13" ht="11.25" customHeight="1">
      <c r="B96" s="27">
        <f t="shared" si="5"/>
        <v>0</v>
      </c>
      <c r="C96" s="27">
        <f>IF('語彙表'!E12="","",'語彙表'!E12)</f>
      </c>
      <c r="D96" s="27">
        <f t="shared" si="7"/>
      </c>
      <c r="E96" s="27">
        <f>IF('語彙表'!F12="","",'語彙表'!F12)</f>
      </c>
      <c r="F96" s="27">
        <f t="shared" si="8"/>
      </c>
      <c r="G96" s="27">
        <f>IF('語彙表'!G12="","",'語彙表'!G12)</f>
      </c>
      <c r="I96" s="27">
        <f t="shared" si="9"/>
      </c>
      <c r="J96" s="27">
        <f>COUNTBLANK($I$88:I96)</f>
        <v>9</v>
      </c>
      <c r="K96" s="27">
        <v>9</v>
      </c>
      <c r="L96" s="27" t="e">
        <f>VLOOKUP(K96,B96:I125,8,FALSE)</f>
        <v>#N/A</v>
      </c>
      <c r="M96" s="27">
        <f t="shared" si="10"/>
      </c>
    </row>
    <row r="97" spans="2:13" ht="11.25" customHeight="1">
      <c r="B97" s="27">
        <f t="shared" si="5"/>
        <v>0</v>
      </c>
      <c r="C97" s="27">
        <f>IF('語彙表'!E13="","",'語彙表'!E13)</f>
      </c>
      <c r="D97" s="27">
        <f t="shared" si="7"/>
      </c>
      <c r="E97" s="27">
        <f>IF('語彙表'!F13="","",'語彙表'!F13)</f>
      </c>
      <c r="F97" s="27">
        <f t="shared" si="8"/>
      </c>
      <c r="G97" s="27">
        <f>IF('語彙表'!G13="","",'語彙表'!G13)</f>
      </c>
      <c r="I97" s="27">
        <f t="shared" si="9"/>
      </c>
      <c r="J97" s="27">
        <f>COUNTBLANK($I$88:I97)</f>
        <v>10</v>
      </c>
      <c r="K97" s="27">
        <v>10</v>
      </c>
      <c r="L97" s="27" t="e">
        <f>VLOOKUP(K97,B97:I127,8,FALSE)</f>
        <v>#N/A</v>
      </c>
      <c r="M97" s="27">
        <f t="shared" si="10"/>
      </c>
    </row>
    <row r="98" spans="2:13" ht="11.25" customHeight="1">
      <c r="B98" s="27">
        <f t="shared" si="5"/>
        <v>0</v>
      </c>
      <c r="C98" s="27">
        <f>IF('語彙表'!E14="","",'語彙表'!E14)</f>
      </c>
      <c r="D98" s="27">
        <f t="shared" si="7"/>
      </c>
      <c r="E98" s="27">
        <f>IF('語彙表'!F14="","",'語彙表'!F14)</f>
      </c>
      <c r="F98" s="27">
        <f t="shared" si="8"/>
      </c>
      <c r="G98" s="27">
        <f>IF('語彙表'!G14="","",'語彙表'!G14)</f>
      </c>
      <c r="I98" s="27">
        <f t="shared" si="9"/>
      </c>
      <c r="J98" s="27">
        <f>COUNTBLANK($I$88:I98)</f>
        <v>11</v>
      </c>
      <c r="K98" s="27">
        <v>11</v>
      </c>
      <c r="L98" s="27" t="e">
        <f>VLOOKUP(K98,B98:I129,8,FALSE)</f>
        <v>#N/A</v>
      </c>
      <c r="M98" s="27">
        <f t="shared" si="10"/>
      </c>
    </row>
    <row r="99" spans="2:13" ht="11.25" customHeight="1">
      <c r="B99" s="27">
        <f t="shared" si="5"/>
        <v>0</v>
      </c>
      <c r="C99" s="27">
        <f>IF('語彙表'!E15="","",'語彙表'!E15)</f>
      </c>
      <c r="D99" s="27">
        <f t="shared" si="7"/>
      </c>
      <c r="E99" s="27">
        <f>IF('語彙表'!F15="","",'語彙表'!F15)</f>
      </c>
      <c r="F99" s="27">
        <f t="shared" si="8"/>
      </c>
      <c r="G99" s="27">
        <f>IF('語彙表'!G15="","",'語彙表'!G15)</f>
      </c>
      <c r="I99" s="27">
        <f t="shared" si="9"/>
      </c>
      <c r="J99" s="27">
        <f>COUNTBLANK($I$88:I99)</f>
        <v>12</v>
      </c>
      <c r="K99" s="27">
        <v>12</v>
      </c>
      <c r="L99" s="27" t="e">
        <f>VLOOKUP(K99,B99:I131,8,FALSE)</f>
        <v>#N/A</v>
      </c>
      <c r="M99" s="27">
        <f t="shared" si="10"/>
      </c>
    </row>
    <row r="100" spans="2:13" ht="11.25" customHeight="1">
      <c r="B100" s="27">
        <f t="shared" si="5"/>
        <v>0</v>
      </c>
      <c r="C100" s="27">
        <f>IF('語彙表'!E16="","",'語彙表'!E16)</f>
      </c>
      <c r="D100" s="27">
        <f t="shared" si="7"/>
      </c>
      <c r="E100" s="27">
        <f>IF('語彙表'!F16="","",'語彙表'!F16)</f>
      </c>
      <c r="F100" s="27">
        <f t="shared" si="8"/>
      </c>
      <c r="G100" s="27">
        <f>IF('語彙表'!G16="","",'語彙表'!G16)</f>
      </c>
      <c r="I100" s="27">
        <f t="shared" si="9"/>
      </c>
      <c r="J100" s="27">
        <f>COUNTBLANK($I$88:I100)</f>
        <v>13</v>
      </c>
      <c r="K100" s="27">
        <v>13</v>
      </c>
      <c r="L100" s="27" t="e">
        <f>VLOOKUP(K100,B100:I133,8,FALSE)</f>
        <v>#N/A</v>
      </c>
      <c r="M100" s="27">
        <f t="shared" si="10"/>
      </c>
    </row>
    <row r="101" spans="2:13" ht="11.25" customHeight="1">
      <c r="B101" s="27">
        <f t="shared" si="5"/>
        <v>0</v>
      </c>
      <c r="C101" s="27">
        <f>IF('語彙表'!E17="","",'語彙表'!E17)</f>
      </c>
      <c r="D101" s="27">
        <f t="shared" si="7"/>
      </c>
      <c r="E101" s="27">
        <f>IF('語彙表'!F17="","",'語彙表'!F17)</f>
      </c>
      <c r="F101" s="27">
        <f t="shared" si="8"/>
      </c>
      <c r="G101" s="27">
        <f>IF('語彙表'!G17="","",'語彙表'!G17)</f>
      </c>
      <c r="I101" s="27">
        <f t="shared" si="9"/>
      </c>
      <c r="J101" s="27">
        <f>COUNTBLANK($I$88:I101)</f>
        <v>14</v>
      </c>
      <c r="K101" s="27">
        <v>14</v>
      </c>
      <c r="L101" s="27" t="e">
        <f>VLOOKUP(K101,B101:I135,8,FALSE)</f>
        <v>#N/A</v>
      </c>
      <c r="M101" s="27">
        <f t="shared" si="10"/>
      </c>
    </row>
    <row r="102" spans="2:13" ht="11.25" customHeight="1">
      <c r="B102" s="27">
        <f t="shared" si="5"/>
        <v>0</v>
      </c>
      <c r="C102" s="27">
        <f>IF('語彙表'!E18="","",'語彙表'!E18)</f>
      </c>
      <c r="D102" s="27">
        <f t="shared" si="7"/>
      </c>
      <c r="E102" s="27">
        <f>IF('語彙表'!F18="","",'語彙表'!F18)</f>
      </c>
      <c r="F102" s="27">
        <f t="shared" si="8"/>
      </c>
      <c r="G102" s="27">
        <f>IF('語彙表'!G18="","",'語彙表'!G18)</f>
      </c>
      <c r="I102" s="27">
        <f t="shared" si="9"/>
      </c>
      <c r="J102" s="27">
        <f>COUNTBLANK($I$88:I102)</f>
        <v>15</v>
      </c>
      <c r="K102" s="27">
        <v>15</v>
      </c>
      <c r="L102" s="27" t="e">
        <f>VLOOKUP(K102,B102:I137,8,FALSE)</f>
        <v>#N/A</v>
      </c>
      <c r="M102" s="27">
        <f t="shared" si="10"/>
      </c>
    </row>
    <row r="103" spans="2:13" ht="11.25" customHeight="1">
      <c r="B103" s="27">
        <f t="shared" si="5"/>
        <v>0</v>
      </c>
      <c r="C103" s="27">
        <f>IF('語彙表'!E19="","",'語彙表'!E19)</f>
      </c>
      <c r="D103" s="27">
        <f t="shared" si="7"/>
      </c>
      <c r="E103" s="27">
        <f>IF('語彙表'!F19="","",'語彙表'!F19)</f>
      </c>
      <c r="F103" s="27">
        <f t="shared" si="8"/>
      </c>
      <c r="G103" s="27">
        <f>IF('語彙表'!G19="","",'語彙表'!G19)</f>
      </c>
      <c r="I103" s="27">
        <f t="shared" si="9"/>
      </c>
      <c r="J103" s="27">
        <f>COUNTBLANK($I$88:I103)</f>
        <v>16</v>
      </c>
      <c r="K103" s="27">
        <v>16</v>
      </c>
      <c r="L103" s="27" t="e">
        <f>VLOOKUP(K103,B103:I139,8,FALSE)</f>
        <v>#N/A</v>
      </c>
      <c r="M103" s="27">
        <f t="shared" si="10"/>
      </c>
    </row>
    <row r="104" spans="2:13" ht="11.25" customHeight="1">
      <c r="B104" s="27">
        <f t="shared" si="5"/>
        <v>0</v>
      </c>
      <c r="C104" s="27">
        <f>IF('語彙表'!E20="","",'語彙表'!E20)</f>
      </c>
      <c r="D104" s="27">
        <f t="shared" si="7"/>
      </c>
      <c r="E104" s="27">
        <f>IF('語彙表'!F20="","",'語彙表'!F20)</f>
      </c>
      <c r="F104" s="27">
        <f t="shared" si="8"/>
      </c>
      <c r="G104" s="27">
        <f>IF('語彙表'!G20="","",'語彙表'!G20)</f>
      </c>
      <c r="I104" s="27">
        <f t="shared" si="9"/>
      </c>
      <c r="J104" s="27">
        <f>COUNTBLANK($I$88:I104)</f>
        <v>17</v>
      </c>
      <c r="K104" s="27">
        <v>17</v>
      </c>
      <c r="L104" s="27" t="e">
        <f>VLOOKUP(K104,B104:I141,8,FALSE)</f>
        <v>#N/A</v>
      </c>
      <c r="M104" s="27">
        <f t="shared" si="10"/>
      </c>
    </row>
    <row r="105" spans="2:13" ht="11.25" customHeight="1">
      <c r="B105" s="27">
        <f t="shared" si="5"/>
        <v>0</v>
      </c>
      <c r="C105" s="27">
        <f>IF('語彙表'!E21="","",'語彙表'!E21)</f>
      </c>
      <c r="D105" s="27">
        <f t="shared" si="7"/>
      </c>
      <c r="E105" s="27">
        <f>IF('語彙表'!F21="","",'語彙表'!F21)</f>
      </c>
      <c r="F105" s="27">
        <f t="shared" si="8"/>
      </c>
      <c r="G105" s="27">
        <f>IF('語彙表'!G21="","",'語彙表'!G21)</f>
      </c>
      <c r="I105" s="27">
        <f t="shared" si="9"/>
      </c>
      <c r="J105" s="27">
        <f>COUNTBLANK($I$88:I105)</f>
        <v>18</v>
      </c>
      <c r="K105" s="27">
        <v>18</v>
      </c>
      <c r="L105" s="27" t="e">
        <f>VLOOKUP(K105,B105:I143,8,FALSE)</f>
        <v>#N/A</v>
      </c>
      <c r="M105" s="27">
        <f t="shared" si="10"/>
      </c>
    </row>
    <row r="106" spans="2:13" ht="11.25" customHeight="1">
      <c r="B106" s="27">
        <f t="shared" si="5"/>
        <v>0</v>
      </c>
      <c r="C106" s="27">
        <f>IF('語彙表'!E22="","",'語彙表'!E22)</f>
      </c>
      <c r="D106" s="27">
        <f t="shared" si="7"/>
      </c>
      <c r="E106" s="27">
        <f>IF('語彙表'!F22="","",'語彙表'!F22)</f>
      </c>
      <c r="F106" s="27">
        <f t="shared" si="8"/>
      </c>
      <c r="G106" s="27">
        <f>IF('語彙表'!G22="","",'語彙表'!G22)</f>
      </c>
      <c r="I106" s="27">
        <f t="shared" si="9"/>
      </c>
      <c r="J106" s="27">
        <f>COUNTBLANK($I$88:I106)</f>
        <v>19</v>
      </c>
      <c r="K106" s="27">
        <v>19</v>
      </c>
      <c r="L106" s="27" t="e">
        <f>VLOOKUP(K106,B106:I145,8,FALSE)</f>
        <v>#N/A</v>
      </c>
      <c r="M106" s="27">
        <f t="shared" si="10"/>
      </c>
    </row>
    <row r="107" spans="2:13" ht="11.25" customHeight="1">
      <c r="B107" s="27">
        <f t="shared" si="5"/>
        <v>0</v>
      </c>
      <c r="C107" s="27">
        <f>IF('語彙表'!E23="","",'語彙表'!E23)</f>
      </c>
      <c r="D107" s="27">
        <f t="shared" si="7"/>
      </c>
      <c r="E107" s="27">
        <f>IF('語彙表'!F23="","",'語彙表'!F23)</f>
      </c>
      <c r="F107" s="27">
        <f t="shared" si="8"/>
      </c>
      <c r="G107" s="27">
        <f>IF('語彙表'!G23="","",'語彙表'!G23)</f>
      </c>
      <c r="I107" s="27">
        <f t="shared" si="9"/>
      </c>
      <c r="J107" s="27">
        <f>COUNTBLANK($I$88:I107)</f>
        <v>20</v>
      </c>
      <c r="K107" s="27">
        <v>20</v>
      </c>
      <c r="L107" s="27" t="e">
        <f>VLOOKUP(K107,B107:I147,8,FALSE)</f>
        <v>#N/A</v>
      </c>
      <c r="M107" s="27">
        <f t="shared" si="10"/>
      </c>
    </row>
    <row r="108" spans="2:13" ht="11.25" customHeight="1">
      <c r="B108" s="27">
        <f t="shared" si="5"/>
        <v>0</v>
      </c>
      <c r="C108" s="27">
        <f>IF('語彙表'!E24="","",'語彙表'!E24)</f>
      </c>
      <c r="D108" s="27">
        <f t="shared" si="7"/>
      </c>
      <c r="E108" s="27">
        <f>IF('語彙表'!F24="","",'語彙表'!F24)</f>
      </c>
      <c r="F108" s="27">
        <f t="shared" si="8"/>
      </c>
      <c r="G108" s="27">
        <f>IF('語彙表'!G24="","",'語彙表'!G24)</f>
      </c>
      <c r="I108" s="27">
        <f t="shared" si="9"/>
      </c>
      <c r="J108" s="27">
        <f>COUNTBLANK($I$88:I108)</f>
        <v>21</v>
      </c>
      <c r="K108" s="27">
        <v>21</v>
      </c>
      <c r="L108" s="27" t="e">
        <f>VLOOKUP(K108,B108:I149,8,FALSE)</f>
        <v>#N/A</v>
      </c>
      <c r="M108" s="27">
        <f t="shared" si="10"/>
      </c>
    </row>
    <row r="109" spans="2:13" ht="11.25" customHeight="1">
      <c r="B109" s="27">
        <f t="shared" si="5"/>
        <v>0</v>
      </c>
      <c r="C109" s="27">
        <f>IF('語彙表'!E25="","",'語彙表'!E25)</f>
      </c>
      <c r="D109" s="27">
        <f t="shared" si="7"/>
      </c>
      <c r="E109" s="27">
        <f>IF('語彙表'!F25="","",'語彙表'!F25)</f>
      </c>
      <c r="F109" s="27">
        <f t="shared" si="8"/>
      </c>
      <c r="G109" s="27">
        <f>IF('語彙表'!G25="","",'語彙表'!G25)</f>
      </c>
      <c r="I109" s="27">
        <f t="shared" si="9"/>
      </c>
      <c r="J109" s="27">
        <f>COUNTBLANK($I$88:I109)</f>
        <v>22</v>
      </c>
      <c r="K109" s="27">
        <v>22</v>
      </c>
      <c r="L109" s="27" t="e">
        <f>VLOOKUP(K109,B109:I151,8,FALSE)</f>
        <v>#N/A</v>
      </c>
      <c r="M109" s="27">
        <f t="shared" si="10"/>
      </c>
    </row>
    <row r="110" spans="2:13" ht="11.25" customHeight="1">
      <c r="B110" s="27">
        <f t="shared" si="5"/>
        <v>0</v>
      </c>
      <c r="C110" s="27">
        <f>IF('語彙表'!E26="","",'語彙表'!E26)</f>
      </c>
      <c r="D110" s="27">
        <f t="shared" si="7"/>
      </c>
      <c r="E110" s="27">
        <f>IF('語彙表'!F26="","",'語彙表'!F26)</f>
      </c>
      <c r="F110" s="27">
        <f t="shared" si="8"/>
      </c>
      <c r="G110" s="27">
        <f>IF('語彙表'!G26="","",'語彙表'!G26)</f>
      </c>
      <c r="I110" s="27">
        <f t="shared" si="9"/>
      </c>
      <c r="J110" s="27">
        <f>COUNTBLANK($I$88:I110)</f>
        <v>23</v>
      </c>
      <c r="K110" s="27">
        <v>23</v>
      </c>
      <c r="L110" s="27" t="e">
        <f>VLOOKUP(K110,B110:I153,8,FALSE)</f>
        <v>#N/A</v>
      </c>
      <c r="M110" s="27">
        <f t="shared" si="10"/>
      </c>
    </row>
    <row r="111" spans="2:13" ht="11.25" customHeight="1">
      <c r="B111" s="27">
        <f t="shared" si="5"/>
        <v>0</v>
      </c>
      <c r="C111" s="27">
        <f>IF('語彙表'!E27="","",'語彙表'!E27)</f>
      </c>
      <c r="D111" s="27">
        <f t="shared" si="7"/>
      </c>
      <c r="E111" s="27">
        <f>IF('語彙表'!F27="","",'語彙表'!F27)</f>
      </c>
      <c r="F111" s="27">
        <f t="shared" si="8"/>
      </c>
      <c r="G111" s="27">
        <f>IF('語彙表'!G27="","",'語彙表'!G27)</f>
      </c>
      <c r="I111" s="27">
        <f>C111&amp;D111&amp;E111&amp;F111&amp;G111</f>
      </c>
      <c r="J111" s="27">
        <f>COUNTBLANK($I$88:I111)</f>
        <v>24</v>
      </c>
      <c r="K111" s="27">
        <v>24</v>
      </c>
      <c r="L111" s="27" t="e">
        <f>VLOOKUP(K111,B111:I155,8,FALSE)</f>
        <v>#N/A</v>
      </c>
      <c r="M111" s="27">
        <f t="shared" si="10"/>
      </c>
    </row>
    <row r="112" spans="2:13" ht="11.25" customHeight="1">
      <c r="B112" s="27">
        <f t="shared" si="5"/>
        <v>0</v>
      </c>
      <c r="C112" s="27">
        <f>IF('語彙表'!E28="","",'語彙表'!E28)</f>
      </c>
      <c r="D112" s="27">
        <f t="shared" si="7"/>
      </c>
      <c r="E112" s="27">
        <f>IF('語彙表'!F28="","",'語彙表'!F28)</f>
      </c>
      <c r="F112" s="27">
        <f t="shared" si="8"/>
      </c>
      <c r="G112" s="27">
        <f>IF('語彙表'!G28="","",'語彙表'!G28)</f>
      </c>
      <c r="I112" s="27">
        <f t="shared" si="9"/>
      </c>
      <c r="J112" s="27">
        <f>COUNTBLANK($I$88:I112)</f>
        <v>25</v>
      </c>
      <c r="K112" s="27">
        <v>25</v>
      </c>
      <c r="L112" s="27" t="e">
        <f>VLOOKUP(K112,B112:I157,8,FALSE)</f>
        <v>#N/A</v>
      </c>
      <c r="M112" s="27">
        <f t="shared" si="10"/>
      </c>
    </row>
    <row r="113" spans="2:6" ht="11.25" customHeight="1">
      <c r="B113" s="27">
        <f>IF('語彙表'!E29="","",'語彙表'!E29)</f>
      </c>
      <c r="C113" s="27">
        <f t="shared" si="7"/>
      </c>
      <c r="D113" s="27">
        <f>IF('語彙表'!F29="","",'語彙表'!F29)</f>
      </c>
      <c r="E113" s="27">
        <f t="shared" si="8"/>
      </c>
      <c r="F113" s="27">
        <f>IF('語彙表'!G29="","",'語彙表'!G29)</f>
      </c>
    </row>
    <row r="114" ht="11.25" customHeight="1">
      <c r="B114" s="27">
        <f>IF('語彙表'!E30="","",'語彙表'!E30)</f>
      </c>
    </row>
    <row r="120" ht="11.25" customHeight="1">
      <c r="C120" s="27" t="e">
        <f>L88</f>
        <v>#N/A</v>
      </c>
    </row>
    <row r="121" ht="11.25" customHeight="1">
      <c r="B121" s="27">
        <f>D60</f>
      </c>
    </row>
    <row r="122" ht="11.25" customHeight="1">
      <c r="C122" s="27" t="e">
        <f>L89</f>
        <v>#N/A</v>
      </c>
    </row>
    <row r="123" ht="11.25" customHeight="1">
      <c r="B123" s="27">
        <f>D61</f>
      </c>
    </row>
    <row r="124" ht="11.25" customHeight="1">
      <c r="C124" s="27" t="e">
        <f>L90</f>
        <v>#N/A</v>
      </c>
    </row>
    <row r="125" ht="11.25" customHeight="1">
      <c r="B125" s="27">
        <f>D62</f>
      </c>
    </row>
    <row r="126" ht="11.25" customHeight="1">
      <c r="C126" s="27" t="e">
        <f>L91</f>
        <v>#N/A</v>
      </c>
    </row>
    <row r="127" ht="11.25" customHeight="1">
      <c r="B127" s="27">
        <f>D63</f>
      </c>
    </row>
    <row r="128" ht="11.25" customHeight="1">
      <c r="C128" s="27" t="e">
        <f>L92</f>
        <v>#N/A</v>
      </c>
    </row>
    <row r="129" ht="11.25" customHeight="1">
      <c r="B129" s="27">
        <f>D64</f>
      </c>
    </row>
    <row r="130" ht="11.25" customHeight="1">
      <c r="C130" s="27" t="e">
        <f>L93</f>
        <v>#N/A</v>
      </c>
    </row>
    <row r="131" ht="11.25" customHeight="1">
      <c r="B131" s="27">
        <f>D65</f>
      </c>
    </row>
    <row r="132" ht="11.25" customHeight="1">
      <c r="C132" s="27" t="e">
        <f>L94</f>
        <v>#N/A</v>
      </c>
    </row>
    <row r="133" ht="11.25" customHeight="1">
      <c r="B133" s="27">
        <f>D66</f>
      </c>
    </row>
    <row r="134" ht="11.25" customHeight="1">
      <c r="C134" s="27" t="e">
        <f>L95</f>
        <v>#N/A</v>
      </c>
    </row>
    <row r="135" ht="11.25" customHeight="1">
      <c r="B135" s="27">
        <f>D67</f>
      </c>
    </row>
    <row r="136" ht="11.25" customHeight="1">
      <c r="C136" s="27" t="e">
        <f>L96</f>
        <v>#N/A</v>
      </c>
    </row>
    <row r="137" ht="11.25" customHeight="1">
      <c r="B137" s="27">
        <f>D68</f>
      </c>
    </row>
    <row r="138" ht="11.25" customHeight="1">
      <c r="C138" s="27" t="e">
        <f>L97</f>
        <v>#N/A</v>
      </c>
    </row>
    <row r="139" ht="11.25" customHeight="1">
      <c r="B139" s="27">
        <f>D69</f>
      </c>
    </row>
    <row r="140" ht="11.25" customHeight="1">
      <c r="C140" s="27" t="e">
        <f>L98</f>
        <v>#N/A</v>
      </c>
    </row>
    <row r="141" ht="11.25" customHeight="1">
      <c r="B141" s="27">
        <f>D70</f>
      </c>
    </row>
    <row r="142" ht="11.25" customHeight="1">
      <c r="C142" s="27" t="e">
        <f>L99</f>
        <v>#N/A</v>
      </c>
    </row>
    <row r="143" ht="11.25" customHeight="1">
      <c r="B143" s="27">
        <f>D71</f>
      </c>
    </row>
    <row r="144" ht="11.25" customHeight="1">
      <c r="C144" s="27" t="e">
        <f>L100</f>
        <v>#N/A</v>
      </c>
    </row>
    <row r="145" ht="11.25" customHeight="1">
      <c r="B145" s="27">
        <f>D72</f>
      </c>
    </row>
    <row r="146" ht="11.25" customHeight="1">
      <c r="C146" s="27" t="e">
        <f>L101</f>
        <v>#N/A</v>
      </c>
    </row>
    <row r="147" ht="11.25" customHeight="1">
      <c r="B147" s="27">
        <f>D73</f>
      </c>
    </row>
    <row r="148" ht="11.25" customHeight="1">
      <c r="C148" s="27" t="e">
        <f>L102</f>
        <v>#N/A</v>
      </c>
    </row>
    <row r="149" ht="11.25" customHeight="1">
      <c r="B149" s="27">
        <f>D74</f>
      </c>
    </row>
    <row r="150" ht="11.25" customHeight="1">
      <c r="C150" s="27" t="e">
        <f>L103</f>
        <v>#N/A</v>
      </c>
    </row>
    <row r="151" ht="11.25" customHeight="1">
      <c r="B151" s="27">
        <f>D75</f>
      </c>
    </row>
    <row r="152" ht="11.25" customHeight="1">
      <c r="C152" s="27" t="e">
        <f>L104</f>
        <v>#N/A</v>
      </c>
    </row>
    <row r="153" ht="11.25" customHeight="1">
      <c r="B153" s="27">
        <f>D76</f>
      </c>
    </row>
    <row r="154" ht="11.25" customHeight="1">
      <c r="C154" s="27" t="e">
        <f>L105</f>
        <v>#N/A</v>
      </c>
    </row>
    <row r="155" ht="11.25" customHeight="1">
      <c r="B155" s="27">
        <f>D77</f>
      </c>
    </row>
    <row r="156" ht="11.25" customHeight="1">
      <c r="C156" s="27" t="e">
        <f>L106</f>
        <v>#N/A</v>
      </c>
    </row>
    <row r="157" ht="11.25" customHeight="1">
      <c r="B157" s="27">
        <f>D78</f>
      </c>
    </row>
    <row r="158" ht="11.25" customHeight="1">
      <c r="C158" s="27">
        <f>IF(ISERROR(L107),"",L107)</f>
      </c>
    </row>
    <row r="159" ht="11.25" customHeight="1">
      <c r="B159" s="27">
        <f>D79</f>
      </c>
    </row>
    <row r="160" ht="11.25" customHeight="1">
      <c r="C160" s="27">
        <f>IF(ISERROR(L108),"",L108)</f>
      </c>
    </row>
    <row r="161" ht="11.25" customHeight="1">
      <c r="B161" s="27">
        <f>D80</f>
      </c>
    </row>
    <row r="162" ht="11.25" customHeight="1">
      <c r="C162" s="27">
        <f>IF(ISERROR(L109),"",L109)</f>
      </c>
    </row>
    <row r="163" ht="11.25" customHeight="1">
      <c r="B163" s="27">
        <f>D81</f>
      </c>
    </row>
    <row r="164" ht="11.25" customHeight="1">
      <c r="C164" s="27">
        <f>IF(ISERROR(L110),"",L110)</f>
      </c>
    </row>
    <row r="165" ht="11.25" customHeight="1">
      <c r="B165" s="27">
        <f>D82</f>
      </c>
    </row>
    <row r="166" ht="11.25" customHeight="1">
      <c r="C166" s="27">
        <f>IF(ISERROR(L111),"",L111)</f>
      </c>
    </row>
    <row r="167" ht="11.25" customHeight="1">
      <c r="B167" s="27">
        <f>D83</f>
      </c>
    </row>
    <row r="168" ht="11.25" customHeight="1">
      <c r="C168" s="27">
        <f>IF(ISERROR(L112),"",L112)</f>
      </c>
    </row>
    <row r="169" ht="11.25" customHeight="1">
      <c r="B169" s="27">
        <f>D84</f>
      </c>
    </row>
    <row r="170" ht="11.25" customHeight="1">
      <c r="C170" s="27">
        <f>IF(ISERROR(L113),"",L113)</f>
        <v>0</v>
      </c>
    </row>
    <row r="171" ht="11.25" customHeight="1">
      <c r="B171" s="27">
        <f>D85</f>
        <v>0</v>
      </c>
    </row>
    <row r="172" ht="11.25" customHeight="1">
      <c r="C172" s="27">
        <f>IF(ISERROR(L114),"",L114)</f>
        <v>0</v>
      </c>
    </row>
    <row r="173" spans="2:3" ht="11.25" customHeight="1">
      <c r="B173" s="27">
        <f>D86</f>
        <v>0</v>
      </c>
      <c r="C173" s="27">
        <f>IF(ISERROR(L115),"",L115)</f>
        <v>0</v>
      </c>
    </row>
    <row r="174" ht="11.25" customHeight="1">
      <c r="B174" s="27">
        <f>D87</f>
        <v>0</v>
      </c>
    </row>
  </sheetData>
  <sheetProtection/>
  <mergeCells count="5">
    <mergeCell ref="B58:E58"/>
    <mergeCell ref="B54:E54"/>
    <mergeCell ref="B55:E55"/>
    <mergeCell ref="B56:E56"/>
    <mergeCell ref="B57:E5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2008-03-19T09:09:39Z</cp:lastPrinted>
  <dcterms:created xsi:type="dcterms:W3CDTF">2007-06-05T06:08:02Z</dcterms:created>
  <dcterms:modified xsi:type="dcterms:W3CDTF">2008-05-23T03:16:40Z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