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語彙表" sheetId="1" r:id="rId1"/>
    <sheet name="V1" sheetId="2" r:id="rId2"/>
    <sheet name="K1" sheetId="3" r:id="rId3"/>
    <sheet name="A1" sheetId="4" r:id="rId4"/>
    <sheet name="V2" sheetId="5" r:id="rId5"/>
    <sheet name="K2" sheetId="6" r:id="rId6"/>
    <sheet name="K3" sheetId="7" r:id="rId7"/>
    <sheet name="K4" sheetId="8" r:id="rId8"/>
    <sheet name="V3" sheetId="9" r:id="rId9"/>
    <sheet name="V4" sheetId="10" r:id="rId10"/>
    <sheet name="A2" sheetId="11" r:id="rId11"/>
    <sheet name="A3" sheetId="12" r:id="rId12"/>
    <sheet name="K5" sheetId="13" r:id="rId13"/>
    <sheet name="いろいろ" sheetId="14" r:id="rId14"/>
  </sheets>
  <definedNames/>
  <calcPr fullCalcOnLoad="1"/>
</workbook>
</file>

<file path=xl/comments9.xml><?xml version="1.0" encoding="utf-8"?>
<comments xmlns="http://schemas.openxmlformats.org/spreadsheetml/2006/main">
  <authors>
    <author>村上吉文</author>
  </authors>
  <commentList>
    <comment ref="A5" authorId="0">
      <text>
        <r>
          <rPr>
            <b/>
            <sz val="9"/>
            <rFont val="ＭＳ Ｐゴシック"/>
            <family val="3"/>
          </rPr>
          <t>村上吉文:</t>
        </r>
        <r>
          <rPr>
            <sz val="9"/>
            <rFont val="ＭＳ Ｐゴシック"/>
            <family val="3"/>
          </rPr>
          <t xml:space="preserve">
媒介語の言語名を入れてください。</t>
        </r>
      </text>
    </comment>
  </commentList>
</comments>
</file>

<file path=xl/sharedStrings.xml><?xml version="1.0" encoding="utf-8"?>
<sst xmlns="http://schemas.openxmlformats.org/spreadsheetml/2006/main" count="141" uniqueCount="51">
  <si>
    <t>日本語</t>
  </si>
  <si>
    <t>よみかた</t>
  </si>
  <si>
    <t>英語</t>
  </si>
  <si>
    <t>中国語</t>
  </si>
  <si>
    <t>韓国語</t>
  </si>
  <si>
    <t>。</t>
  </si>
  <si>
    <t xml:space="preserve">. </t>
  </si>
  <si>
    <t>.</t>
  </si>
  <si>
    <t>言葉の練習</t>
  </si>
  <si>
    <t>名前</t>
  </si>
  <si>
    <t>番号</t>
  </si>
  <si>
    <t>例のように、左と右の言葉を線で結んでください。</t>
  </si>
  <si>
    <t>漢字の練習</t>
  </si>
  <si>
    <t>下の言葉を日本語で書いてください。</t>
  </si>
  <si>
    <t>新しい言葉</t>
  </si>
  <si>
    <t>３．左と右の言葉を線で結んでください。</t>
  </si>
  <si>
    <t>点</t>
  </si>
  <si>
    <t>エキサイト翻訳へ</t>
  </si>
  <si>
    <t>ＯＣＮ翻訳へ</t>
  </si>
  <si>
    <t>翻訳＠niftyへ</t>
  </si>
  <si>
    <t>Yahoo!翻訳へ</t>
  </si>
  <si>
    <t>チュウ太の道具箱へ</t>
  </si>
  <si>
    <t>下の言葉を漢字で書いてください。</t>
  </si>
  <si>
    <t>１．下の言葉を漢字で書いてください。</t>
  </si>
  <si>
    <t>Google翻訳（英露）</t>
  </si>
  <si>
    <t>Dictionary.com（英露）</t>
  </si>
  <si>
    <t>Vdict.com(英語→ベトナム語)</t>
  </si>
  <si>
    <t>ToggleText(英語→インドネシア語)</t>
  </si>
  <si>
    <t>日本語から英中韓国語へ</t>
  </si>
  <si>
    <t>英語を通じてその他の言語へ</t>
  </si>
  <si>
    <t>Translation wizard(English to Thai)</t>
  </si>
  <si>
    <t>下の漢字をひらがなで書いてください。</t>
  </si>
  <si>
    <t>漢字の読み方の練習</t>
  </si>
  <si>
    <t>下の言葉を＊＊語で書いてください。</t>
  </si>
  <si>
    <t>例文</t>
  </si>
  <si>
    <t>空欄を埋めてください。</t>
  </si>
  <si>
    <t>リストから言葉を選んで、空欄を埋めてください。</t>
  </si>
  <si>
    <t>下の漢字はどう読みますか。あ～えの中から選んでください。</t>
  </si>
  <si>
    <t>漢字を選ぶ練習</t>
  </si>
  <si>
    <t>下のひらがなは漢字でどう書きますか。あ～えの中から選んでください。</t>
  </si>
  <si>
    <t>語彙</t>
  </si>
  <si>
    <t>例文</t>
  </si>
  <si>
    <t>言葉を選ぶ練習</t>
  </si>
  <si>
    <t>下の空欄に入る言葉を、「あ」～「え」の中から選んでください。</t>
  </si>
  <si>
    <t>媒介語</t>
  </si>
  <si>
    <t>クラス</t>
  </si>
  <si>
    <t>クラス</t>
  </si>
  <si>
    <t>クラス</t>
  </si>
  <si>
    <t>２．下の言葉を日本語で書いてください。</t>
  </si>
  <si>
    <t>下の言葉は日本語で何ですか。「あ」～「え」の中から選んでください。</t>
  </si>
  <si>
    <t>漢字をむすぶ練習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</si>
</sst>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平成明朝体W3"/>
      <family val="3"/>
    </font>
    <font>
      <sz val="11"/>
      <name val="BatangChe"/>
      <family val="3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NSimSun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ふい字Ｐ"/>
      <family val="3"/>
    </font>
    <font>
      <sz val="9"/>
      <name val="ふい字Ｐ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7" fillId="0" borderId="0" xfId="16" applyAlignment="1">
      <alignment vertical="center"/>
    </xf>
    <xf numFmtId="0" fontId="9" fillId="0" borderId="1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3" fillId="0" borderId="1" xfId="0" applyFont="1" applyBorder="1" applyAlignment="1">
      <alignment vertical="center" wrapText="1" shrinkToFi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 shrinkToFi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 wrapText="1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right" vertical="top" shrinkToFit="1"/>
    </xf>
    <xf numFmtId="0" fontId="12" fillId="0" borderId="0" xfId="0" applyFont="1" applyAlignment="1">
      <alignment vertical="top" shrinkToFi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/>
    </xf>
    <xf numFmtId="0" fontId="7" fillId="0" borderId="0" xfId="16" applyAlignment="1">
      <alignment horizontal="left" vertical="center"/>
    </xf>
    <xf numFmtId="176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76" fontId="12" fillId="0" borderId="0" xfId="0" applyNumberFormat="1" applyFont="1" applyAlignment="1">
      <alignment horizontal="lef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85725</xdr:rowOff>
    </xdr:from>
    <xdr:to>
      <xdr:col>9</xdr:col>
      <xdr:colOff>504825</xdr:colOff>
      <xdr:row>2</xdr:row>
      <xdr:rowOff>323850</xdr:rowOff>
    </xdr:to>
    <xdr:sp>
      <xdr:nvSpPr>
        <xdr:cNvPr id="1" name="AutoShape 1"/>
        <xdr:cNvSpPr>
          <a:spLocks/>
        </xdr:cNvSpPr>
      </xdr:nvSpPr>
      <xdr:spPr>
        <a:xfrm>
          <a:off x="6877050" y="85725"/>
          <a:ext cx="1028700" cy="923925"/>
        </a:xfrm>
        <a:prstGeom prst="down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灰色の所をコピーしてください（縦２列）。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ol.nifty.com/globalgate/" TargetMode="External" /><Relationship Id="rId2" Type="http://schemas.openxmlformats.org/officeDocument/2006/relationships/hyperlink" Target="http://www.ocn.ne.jp/translation/" TargetMode="External" /><Relationship Id="rId3" Type="http://schemas.openxmlformats.org/officeDocument/2006/relationships/hyperlink" Target="http://honyaku.yahoo.co.jp/transtext" TargetMode="External" /><Relationship Id="rId4" Type="http://schemas.openxmlformats.org/officeDocument/2006/relationships/hyperlink" Target="http://www.excite.co.jp/world/" TargetMode="External" /><Relationship Id="rId5" Type="http://schemas.openxmlformats.org/officeDocument/2006/relationships/hyperlink" Target="http://language.tiu.ac.jp/tools.html#input" TargetMode="External" /><Relationship Id="rId6" Type="http://schemas.openxmlformats.org/officeDocument/2006/relationships/hyperlink" Target="http://translate.google.com/translate_t?langpair=en%7Cru" TargetMode="External" /><Relationship Id="rId7" Type="http://schemas.openxmlformats.org/officeDocument/2006/relationships/hyperlink" Target="http://dictionary.reference.com/translate/index.html" TargetMode="External" /><Relationship Id="rId8" Type="http://schemas.openxmlformats.org/officeDocument/2006/relationships/hyperlink" Target="http://vdict.com/?autotranslation" TargetMode="External" /><Relationship Id="rId9" Type="http://schemas.openxmlformats.org/officeDocument/2006/relationships/hyperlink" Target="http://www.toggletext.com/" TargetMode="External" /><Relationship Id="rId10" Type="http://schemas.openxmlformats.org/officeDocument/2006/relationships/hyperlink" Target="http://www.faganfinder.com/translate/?perform=setcookie&amp;t=&amp;from=en&amp;to=th&amp;res=go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workbookViewId="0" topLeftCell="A1">
      <selection activeCell="B4" sqref="B4"/>
    </sheetView>
  </sheetViews>
  <sheetFormatPr defaultColWidth="9.00390625" defaultRowHeight="27" customHeight="1"/>
  <cols>
    <col min="1" max="1" width="1.25" style="0" customWidth="1"/>
    <col min="2" max="2" width="9.125" style="0" customWidth="1"/>
    <col min="3" max="3" width="9.75390625" style="0" customWidth="1"/>
    <col min="4" max="4" width="41.625" style="0" customWidth="1"/>
    <col min="5" max="5" width="11.25390625" style="16" customWidth="1"/>
    <col min="6" max="6" width="5.50390625" style="0" customWidth="1"/>
    <col min="7" max="7" width="7.50390625" style="0" customWidth="1"/>
    <col min="8" max="8" width="2.125" style="4" customWidth="1"/>
  </cols>
  <sheetData>
    <row r="1" spans="2:7" ht="27" customHeight="1">
      <c r="B1" s="35" t="s">
        <v>14</v>
      </c>
      <c r="C1" s="35"/>
      <c r="D1" s="35"/>
      <c r="E1" s="35"/>
      <c r="F1" s="35"/>
      <c r="G1" s="11"/>
    </row>
    <row r="2" spans="5:7" ht="27" customHeight="1">
      <c r="E2" s="34">
        <f ca="1">TODAY()</f>
        <v>39529</v>
      </c>
      <c r="F2" s="34"/>
      <c r="G2" s="12"/>
    </row>
    <row r="3" spans="2:11" ht="27" customHeight="1">
      <c r="B3" s="1" t="s">
        <v>0</v>
      </c>
      <c r="C3" s="1" t="s">
        <v>1</v>
      </c>
      <c r="D3" s="1" t="s">
        <v>34</v>
      </c>
      <c r="E3" s="14" t="s">
        <v>2</v>
      </c>
      <c r="F3" s="1" t="s">
        <v>3</v>
      </c>
      <c r="G3" s="1" t="s">
        <v>4</v>
      </c>
      <c r="K3" t="s">
        <v>28</v>
      </c>
    </row>
    <row r="4" spans="1:13" ht="27" customHeight="1">
      <c r="A4">
        <v>1</v>
      </c>
      <c r="B4" s="8"/>
      <c r="C4" s="8">
        <f>IF(B4="","",PHONETIC(B4))</f>
      </c>
      <c r="D4" s="13"/>
      <c r="E4" s="15"/>
      <c r="F4" s="10"/>
      <c r="G4" s="6"/>
      <c r="H4" s="4" t="s">
        <v>6</v>
      </c>
      <c r="I4" s="2">
        <f>IF(B4="","",B4)</f>
      </c>
      <c r="J4" s="3" t="s">
        <v>5</v>
      </c>
      <c r="K4" s="9" t="s">
        <v>20</v>
      </c>
      <c r="M4" s="9" t="s">
        <v>18</v>
      </c>
    </row>
    <row r="5" spans="1:13" ht="27" customHeight="1">
      <c r="A5">
        <v>2</v>
      </c>
      <c r="B5" s="8"/>
      <c r="C5" s="8">
        <f aca="true" t="shared" si="0" ref="C5:C28">IF(B5="","",PHONETIC(B5))</f>
      </c>
      <c r="D5" s="17"/>
      <c r="E5" s="15"/>
      <c r="F5" s="10"/>
      <c r="G5" s="6"/>
      <c r="H5" s="4" t="s">
        <v>6</v>
      </c>
      <c r="I5" s="2">
        <f aca="true" t="shared" si="1" ref="I5:I28">IF(B5="","",B5)</f>
      </c>
      <c r="J5" s="3" t="s">
        <v>5</v>
      </c>
      <c r="K5" s="9" t="s">
        <v>17</v>
      </c>
      <c r="M5" s="9" t="s">
        <v>19</v>
      </c>
    </row>
    <row r="6" spans="1:10" ht="27" customHeight="1">
      <c r="A6">
        <v>3</v>
      </c>
      <c r="B6" s="8"/>
      <c r="C6" s="8">
        <f t="shared" si="0"/>
      </c>
      <c r="D6" s="13"/>
      <c r="E6" s="15"/>
      <c r="F6" s="10"/>
      <c r="G6" s="6"/>
      <c r="H6" s="4" t="s">
        <v>6</v>
      </c>
      <c r="I6" s="2">
        <f t="shared" si="1"/>
      </c>
      <c r="J6" s="3" t="s">
        <v>5</v>
      </c>
    </row>
    <row r="7" spans="1:10" ht="27" customHeight="1">
      <c r="A7">
        <v>4</v>
      </c>
      <c r="B7" s="8"/>
      <c r="C7" s="8">
        <f t="shared" si="0"/>
      </c>
      <c r="D7" s="13"/>
      <c r="E7" s="15"/>
      <c r="F7" s="5"/>
      <c r="G7" s="6"/>
      <c r="H7" s="4" t="s">
        <v>6</v>
      </c>
      <c r="I7" s="2">
        <f t="shared" si="1"/>
      </c>
      <c r="J7" s="3" t="s">
        <v>5</v>
      </c>
    </row>
    <row r="8" spans="1:11" ht="27" customHeight="1">
      <c r="A8">
        <v>5</v>
      </c>
      <c r="B8" s="8"/>
      <c r="C8" s="8">
        <f t="shared" si="0"/>
      </c>
      <c r="D8" s="13"/>
      <c r="E8" s="15"/>
      <c r="F8" s="10"/>
      <c r="G8" s="6"/>
      <c r="H8" s="4" t="s">
        <v>6</v>
      </c>
      <c r="I8" s="2">
        <f t="shared" si="1"/>
      </c>
      <c r="J8" s="3" t="s">
        <v>5</v>
      </c>
      <c r="K8" t="s">
        <v>29</v>
      </c>
    </row>
    <row r="9" spans="1:14" ht="27" customHeight="1">
      <c r="A9">
        <v>6</v>
      </c>
      <c r="B9" s="8"/>
      <c r="C9" s="8">
        <f t="shared" si="0"/>
      </c>
      <c r="D9" s="17"/>
      <c r="E9" s="15"/>
      <c r="F9" s="7"/>
      <c r="G9" s="6"/>
      <c r="H9" s="4" t="s">
        <v>6</v>
      </c>
      <c r="I9" s="2">
        <f t="shared" si="1"/>
      </c>
      <c r="J9" s="3" t="s">
        <v>5</v>
      </c>
      <c r="K9" s="33" t="s">
        <v>24</v>
      </c>
      <c r="L9" s="33"/>
      <c r="M9" s="33" t="s">
        <v>25</v>
      </c>
      <c r="N9" s="33"/>
    </row>
    <row r="10" spans="1:13" ht="27" customHeight="1">
      <c r="A10">
        <v>7</v>
      </c>
      <c r="B10" s="8"/>
      <c r="C10" s="8">
        <f t="shared" si="0"/>
      </c>
      <c r="D10" s="13"/>
      <c r="E10" s="15"/>
      <c r="F10" s="10"/>
      <c r="G10" s="6"/>
      <c r="H10" s="4" t="s">
        <v>6</v>
      </c>
      <c r="I10" s="2">
        <f t="shared" si="1"/>
      </c>
      <c r="J10" s="3" t="s">
        <v>5</v>
      </c>
      <c r="K10" s="33" t="s">
        <v>26</v>
      </c>
      <c r="L10" s="33"/>
      <c r="M10" s="33"/>
    </row>
    <row r="11" spans="1:13" ht="27" customHeight="1">
      <c r="A11">
        <v>8</v>
      </c>
      <c r="B11" s="8"/>
      <c r="C11" s="8">
        <f t="shared" si="0"/>
      </c>
      <c r="D11" s="13"/>
      <c r="E11" s="15"/>
      <c r="F11" s="10"/>
      <c r="G11" s="6"/>
      <c r="H11" s="4" t="s">
        <v>6</v>
      </c>
      <c r="I11" s="2">
        <f t="shared" si="1"/>
      </c>
      <c r="J11" s="3" t="s">
        <v>5</v>
      </c>
      <c r="K11" s="33" t="s">
        <v>27</v>
      </c>
      <c r="L11" s="33"/>
      <c r="M11" s="33"/>
    </row>
    <row r="12" spans="1:13" ht="27" customHeight="1">
      <c r="A12">
        <v>9</v>
      </c>
      <c r="B12" s="8"/>
      <c r="C12" s="8">
        <f t="shared" si="0"/>
      </c>
      <c r="D12" s="17"/>
      <c r="E12" s="15"/>
      <c r="F12" s="10"/>
      <c r="G12" s="6"/>
      <c r="H12" s="4" t="s">
        <v>6</v>
      </c>
      <c r="I12" s="2">
        <f t="shared" si="1"/>
      </c>
      <c r="J12" s="3" t="s">
        <v>5</v>
      </c>
      <c r="K12" s="33" t="s">
        <v>30</v>
      </c>
      <c r="L12" s="33"/>
      <c r="M12" s="33"/>
    </row>
    <row r="13" spans="1:10" ht="27" customHeight="1">
      <c r="A13">
        <v>10</v>
      </c>
      <c r="B13" s="8"/>
      <c r="C13" s="8">
        <f t="shared" si="0"/>
      </c>
      <c r="D13" s="17"/>
      <c r="E13" s="15"/>
      <c r="F13" s="10"/>
      <c r="G13" s="6"/>
      <c r="H13" s="4" t="s">
        <v>6</v>
      </c>
      <c r="I13" s="2">
        <f t="shared" si="1"/>
      </c>
      <c r="J13" s="3" t="s">
        <v>5</v>
      </c>
    </row>
    <row r="14" spans="1:10" ht="27" customHeight="1">
      <c r="A14">
        <v>11</v>
      </c>
      <c r="B14" s="8"/>
      <c r="C14" s="8">
        <f t="shared" si="0"/>
      </c>
      <c r="D14" s="17"/>
      <c r="E14" s="15"/>
      <c r="F14" s="10"/>
      <c r="G14" s="6"/>
      <c r="H14" s="4" t="s">
        <v>6</v>
      </c>
      <c r="I14" s="2">
        <f t="shared" si="1"/>
      </c>
      <c r="J14" s="3" t="s">
        <v>5</v>
      </c>
    </row>
    <row r="15" spans="1:12" ht="27" customHeight="1">
      <c r="A15">
        <v>12</v>
      </c>
      <c r="B15" s="8"/>
      <c r="C15" s="8">
        <f t="shared" si="0"/>
      </c>
      <c r="D15" s="17"/>
      <c r="E15" s="15"/>
      <c r="F15" s="10"/>
      <c r="G15" s="6"/>
      <c r="H15" s="4" t="s">
        <v>6</v>
      </c>
      <c r="I15" s="2">
        <f t="shared" si="1"/>
      </c>
      <c r="J15" s="3" t="s">
        <v>5</v>
      </c>
      <c r="K15" s="33" t="s">
        <v>21</v>
      </c>
      <c r="L15" s="33"/>
    </row>
    <row r="16" spans="1:10" ht="27" customHeight="1">
      <c r="A16">
        <v>13</v>
      </c>
      <c r="B16" s="8"/>
      <c r="C16" s="8">
        <f t="shared" si="0"/>
      </c>
      <c r="D16" s="13"/>
      <c r="E16" s="15"/>
      <c r="F16" s="10"/>
      <c r="G16" s="6"/>
      <c r="H16" s="4" t="s">
        <v>6</v>
      </c>
      <c r="I16" s="2">
        <f t="shared" si="1"/>
      </c>
      <c r="J16" s="3" t="s">
        <v>5</v>
      </c>
    </row>
    <row r="17" spans="1:10" ht="27" customHeight="1">
      <c r="A17">
        <v>14</v>
      </c>
      <c r="B17" s="8"/>
      <c r="C17" s="8">
        <f t="shared" si="0"/>
      </c>
      <c r="D17" s="13"/>
      <c r="E17" s="15"/>
      <c r="F17" s="10"/>
      <c r="G17" s="6"/>
      <c r="H17" s="4" t="s">
        <v>6</v>
      </c>
      <c r="I17" s="2">
        <f t="shared" si="1"/>
      </c>
      <c r="J17" s="3" t="s">
        <v>5</v>
      </c>
    </row>
    <row r="18" spans="1:10" ht="27" customHeight="1">
      <c r="A18">
        <v>15</v>
      </c>
      <c r="B18" s="8"/>
      <c r="C18" s="8">
        <f t="shared" si="0"/>
      </c>
      <c r="D18" s="17"/>
      <c r="E18" s="15"/>
      <c r="F18" s="10"/>
      <c r="G18" s="6"/>
      <c r="H18" s="4" t="s">
        <v>6</v>
      </c>
      <c r="I18" s="2">
        <f t="shared" si="1"/>
      </c>
      <c r="J18" s="3" t="s">
        <v>5</v>
      </c>
    </row>
    <row r="19" spans="1:10" ht="27" customHeight="1">
      <c r="A19">
        <v>16</v>
      </c>
      <c r="B19" s="8"/>
      <c r="C19" s="8">
        <f t="shared" si="0"/>
      </c>
      <c r="D19" s="13"/>
      <c r="E19" s="15"/>
      <c r="F19" s="10"/>
      <c r="G19" s="6"/>
      <c r="H19" s="4" t="s">
        <v>6</v>
      </c>
      <c r="I19" s="2">
        <f t="shared" si="1"/>
      </c>
      <c r="J19" s="3" t="s">
        <v>5</v>
      </c>
    </row>
    <row r="20" spans="1:10" ht="27" customHeight="1">
      <c r="A20">
        <v>17</v>
      </c>
      <c r="B20" s="8"/>
      <c r="C20" s="8">
        <f>IF(B20="","",PHONETIC(B20))</f>
      </c>
      <c r="D20" s="13"/>
      <c r="E20" s="15"/>
      <c r="F20" s="5"/>
      <c r="G20" s="6"/>
      <c r="H20" s="4" t="s">
        <v>6</v>
      </c>
      <c r="I20" s="2">
        <f>IF(B20="","",B20)</f>
      </c>
      <c r="J20" s="3" t="s">
        <v>5</v>
      </c>
    </row>
    <row r="21" spans="1:10" ht="27" customHeight="1">
      <c r="A21">
        <v>18</v>
      </c>
      <c r="B21" s="8"/>
      <c r="C21" s="8">
        <f t="shared" si="0"/>
      </c>
      <c r="D21" s="13"/>
      <c r="E21" s="15"/>
      <c r="F21" s="10"/>
      <c r="G21" s="6"/>
      <c r="H21" s="4" t="s">
        <v>6</v>
      </c>
      <c r="I21" s="2">
        <f>IF(B21="","",B21)</f>
      </c>
      <c r="J21" s="3" t="s">
        <v>5</v>
      </c>
    </row>
    <row r="22" spans="1:10" ht="27" customHeight="1">
      <c r="A22">
        <v>19</v>
      </c>
      <c r="B22" s="8"/>
      <c r="C22" s="8">
        <f t="shared" si="0"/>
      </c>
      <c r="D22" s="13"/>
      <c r="E22" s="15"/>
      <c r="F22" s="10"/>
      <c r="G22" s="6"/>
      <c r="H22" s="4" t="s">
        <v>6</v>
      </c>
      <c r="I22" s="2">
        <f t="shared" si="1"/>
      </c>
      <c r="J22" s="3" t="s">
        <v>5</v>
      </c>
    </row>
    <row r="23" spans="1:10" ht="27" customHeight="1">
      <c r="A23">
        <v>20</v>
      </c>
      <c r="B23" s="8"/>
      <c r="C23" s="8">
        <f t="shared" si="0"/>
      </c>
      <c r="D23" s="13"/>
      <c r="E23" s="15"/>
      <c r="F23" s="5"/>
      <c r="G23" s="6"/>
      <c r="H23" s="4" t="s">
        <v>6</v>
      </c>
      <c r="I23" s="2">
        <f t="shared" si="1"/>
      </c>
      <c r="J23" s="3" t="s">
        <v>5</v>
      </c>
    </row>
    <row r="24" spans="1:10" ht="27" customHeight="1">
      <c r="A24">
        <v>21</v>
      </c>
      <c r="B24" s="8"/>
      <c r="C24" s="8">
        <f t="shared" si="0"/>
      </c>
      <c r="D24" s="13"/>
      <c r="E24" s="15"/>
      <c r="F24" s="10"/>
      <c r="G24" s="6"/>
      <c r="H24" s="4" t="s">
        <v>6</v>
      </c>
      <c r="I24" s="2">
        <f t="shared" si="1"/>
      </c>
      <c r="J24" s="3" t="s">
        <v>5</v>
      </c>
    </row>
    <row r="25" spans="1:10" ht="27" customHeight="1">
      <c r="A25">
        <v>22</v>
      </c>
      <c r="B25" s="8"/>
      <c r="C25" s="8">
        <f t="shared" si="0"/>
      </c>
      <c r="D25" s="13"/>
      <c r="E25" s="15"/>
      <c r="F25" s="5"/>
      <c r="G25" s="6"/>
      <c r="H25" s="4" t="s">
        <v>6</v>
      </c>
      <c r="I25" s="2">
        <f t="shared" si="1"/>
      </c>
      <c r="J25" s="3" t="s">
        <v>5</v>
      </c>
    </row>
    <row r="26" spans="1:10" ht="27" customHeight="1">
      <c r="A26">
        <v>23</v>
      </c>
      <c r="B26" s="8"/>
      <c r="C26" s="8">
        <f t="shared" si="0"/>
      </c>
      <c r="D26" s="13"/>
      <c r="E26" s="15"/>
      <c r="F26" s="5"/>
      <c r="G26" s="6"/>
      <c r="H26" s="4" t="s">
        <v>6</v>
      </c>
      <c r="I26" s="2">
        <f t="shared" si="1"/>
      </c>
      <c r="J26" s="3" t="s">
        <v>5</v>
      </c>
    </row>
    <row r="27" spans="1:10" ht="27" customHeight="1">
      <c r="A27">
        <v>24</v>
      </c>
      <c r="B27" s="8"/>
      <c r="C27" s="8">
        <f t="shared" si="0"/>
      </c>
      <c r="D27" s="13"/>
      <c r="E27" s="15"/>
      <c r="F27" s="10"/>
      <c r="G27" s="6"/>
      <c r="H27" s="4" t="s">
        <v>6</v>
      </c>
      <c r="I27" s="2">
        <f t="shared" si="1"/>
      </c>
      <c r="J27" s="3" t="s">
        <v>5</v>
      </c>
    </row>
    <row r="28" spans="1:10" ht="27" customHeight="1">
      <c r="A28">
        <v>25</v>
      </c>
      <c r="B28" s="8"/>
      <c r="C28" s="8">
        <f t="shared" si="0"/>
      </c>
      <c r="D28" s="13"/>
      <c r="E28" s="15"/>
      <c r="F28" s="10"/>
      <c r="G28" s="6"/>
      <c r="H28" s="4" t="s">
        <v>7</v>
      </c>
      <c r="I28" s="2">
        <f t="shared" si="1"/>
      </c>
      <c r="J28" s="3" t="s">
        <v>5</v>
      </c>
    </row>
  </sheetData>
  <mergeCells count="8">
    <mergeCell ref="E2:F2"/>
    <mergeCell ref="B1:F1"/>
    <mergeCell ref="K9:L9"/>
    <mergeCell ref="M9:N9"/>
    <mergeCell ref="K10:M10"/>
    <mergeCell ref="K11:M11"/>
    <mergeCell ref="K12:M12"/>
    <mergeCell ref="K15:L15"/>
  </mergeCells>
  <dataValidations count="1">
    <dataValidation allowBlank="1" showInputMessage="1" showErrorMessage="1" imeMode="on" sqref="B1:B65536"/>
  </dataValidations>
  <hyperlinks>
    <hyperlink ref="M5" r:id="rId1" display="翻訳＠niftyへ"/>
    <hyperlink ref="M4" r:id="rId2" display="ＯＣＮ翻訳へ"/>
    <hyperlink ref="K4" r:id="rId3" display="Yahoo!翻訳へ"/>
    <hyperlink ref="K5" r:id="rId4" display="エキサイト翻訳へ"/>
    <hyperlink ref="K15" r:id="rId5" display="チュウ太の道具箱へ"/>
    <hyperlink ref="K9" r:id="rId6" display="Google翻訳（英露）"/>
    <hyperlink ref="M9" r:id="rId7" display="Dictionary.com（英露）"/>
    <hyperlink ref="K10" r:id="rId8" display="Vdict.com(英語→ベトナム語)"/>
    <hyperlink ref="K11" r:id="rId9" display="ToggleText(英語→インドネシア語)"/>
    <hyperlink ref="K12" r:id="rId10" display="Translation wizard(English to Thai)"/>
  </hyperlinks>
  <printOptions/>
  <pageMargins left="0.75" right="0.75" top="1" bottom="1" header="0.512" footer="0.512"/>
  <pageSetup horizontalDpi="300" verticalDpi="300" orientation="portrait" paperSize="9" r:id="rId12"/>
  <headerFooter alignWithMargins="0">
    <oddFooter>&amp;R「むらログ」　日本語教師の仕事術
http://mongolia.seesaa.net/</oddFooter>
  </headerFooter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1">
      <selection activeCell="K13" sqref="K13"/>
    </sheetView>
  </sheetViews>
  <sheetFormatPr defaultColWidth="9.00390625" defaultRowHeight="13.5"/>
  <cols>
    <col min="1" max="1" width="10.50390625" style="18" bestFit="1" customWidth="1"/>
    <col min="2" max="3" width="9.00390625" style="18" customWidth="1"/>
    <col min="4" max="4" width="12.25390625" style="18" customWidth="1"/>
    <col min="5" max="5" width="4.625" style="18" customWidth="1"/>
    <col min="6" max="8" width="9.00390625" style="18" customWidth="1"/>
    <col min="9" max="9" width="13.25390625" style="18" customWidth="1"/>
    <col min="10" max="16384" width="9.00390625" style="18" customWidth="1"/>
  </cols>
  <sheetData>
    <row r="1" spans="1:9" ht="13.5">
      <c r="A1" s="37" t="s">
        <v>8</v>
      </c>
      <c r="B1" s="37"/>
      <c r="C1" s="37"/>
      <c r="D1" s="37"/>
      <c r="E1" s="37"/>
      <c r="F1" s="37"/>
      <c r="G1" s="37"/>
      <c r="H1" s="37"/>
      <c r="I1" s="37"/>
    </row>
    <row r="2" spans="1:2" ht="13.5">
      <c r="A2" s="38">
        <f ca="1">TODAY()</f>
        <v>39529</v>
      </c>
      <c r="B2" s="38"/>
    </row>
    <row r="3" spans="3:9" ht="13.5">
      <c r="C3" s="19" t="s">
        <v>46</v>
      </c>
      <c r="D3" s="20"/>
      <c r="E3" s="19" t="s">
        <v>10</v>
      </c>
      <c r="F3" s="20"/>
      <c r="G3" s="19" t="s">
        <v>9</v>
      </c>
      <c r="H3" s="21"/>
      <c r="I3" s="21"/>
    </row>
    <row r="4" ht="27" customHeight="1"/>
    <row r="5" ht="13.5">
      <c r="A5" s="18" t="s">
        <v>13</v>
      </c>
    </row>
    <row r="6" ht="27.75" customHeight="1"/>
    <row r="7" spans="1:9" ht="38.25" customHeight="1">
      <c r="A7" s="42">
        <f>IF('V2'!H65="","",'V2'!H65)</f>
      </c>
      <c r="B7" s="42"/>
      <c r="C7" s="42"/>
      <c r="D7" s="23">
        <f>IF(A7="","","＿＿＿＿＿＿＿")</f>
      </c>
      <c r="F7" s="41">
        <f>IF('V2'!H66="","",'V2'!H66)</f>
      </c>
      <c r="G7" s="41"/>
      <c r="H7" s="41"/>
      <c r="I7" s="23">
        <f>IF(F7="","","＿＿＿＿＿＿＿")</f>
      </c>
    </row>
    <row r="8" spans="1:9" ht="38.25" customHeight="1">
      <c r="A8" s="42">
        <f>IF('V2'!H67="","",'V2'!H67)</f>
      </c>
      <c r="B8" s="42"/>
      <c r="C8" s="42"/>
      <c r="D8" s="23">
        <f aca="true" t="shared" si="0" ref="D8:D18">IF(A8="","","＿＿＿＿＿＿＿")</f>
      </c>
      <c r="F8" s="41">
        <f>IF('V2'!H68="","",'V2'!H68)</f>
      </c>
      <c r="G8" s="41"/>
      <c r="H8" s="41"/>
      <c r="I8" s="23">
        <f aca="true" t="shared" si="1" ref="I8:I18">IF(F8="","","＿＿＿＿＿＿＿")</f>
      </c>
    </row>
    <row r="9" spans="1:9" ht="38.25" customHeight="1">
      <c r="A9" s="42">
        <f>IF('V2'!H69="","",'V2'!H69)</f>
      </c>
      <c r="B9" s="42"/>
      <c r="C9" s="42"/>
      <c r="D9" s="23">
        <f t="shared" si="0"/>
      </c>
      <c r="F9" s="41">
        <f>IF('V2'!H70="","",'V2'!H70)</f>
      </c>
      <c r="G9" s="41"/>
      <c r="H9" s="41"/>
      <c r="I9" s="23">
        <f t="shared" si="1"/>
      </c>
    </row>
    <row r="10" spans="1:9" ht="38.25" customHeight="1">
      <c r="A10" s="42">
        <f>IF('V2'!H71="","",'V2'!H71)</f>
      </c>
      <c r="B10" s="42"/>
      <c r="C10" s="42"/>
      <c r="D10" s="23">
        <f t="shared" si="0"/>
      </c>
      <c r="F10" s="41">
        <f>IF('V2'!H72="","",'V2'!H72)</f>
      </c>
      <c r="G10" s="41"/>
      <c r="H10" s="41"/>
      <c r="I10" s="23">
        <f t="shared" si="1"/>
      </c>
    </row>
    <row r="11" spans="1:9" ht="38.25" customHeight="1">
      <c r="A11" s="42">
        <f>IF('V2'!H73="","",'V2'!H73)</f>
      </c>
      <c r="B11" s="42"/>
      <c r="C11" s="42"/>
      <c r="D11" s="23">
        <f t="shared" si="0"/>
      </c>
      <c r="F11" s="41">
        <f>IF('V2'!H74="","",'V2'!H74)</f>
      </c>
      <c r="G11" s="41"/>
      <c r="H11" s="41"/>
      <c r="I11" s="23">
        <f t="shared" si="1"/>
      </c>
    </row>
    <row r="12" spans="1:9" ht="38.25" customHeight="1">
      <c r="A12" s="42">
        <f>IF('V2'!H75="","",'V2'!H75)</f>
      </c>
      <c r="B12" s="42"/>
      <c r="C12" s="42"/>
      <c r="D12" s="23">
        <f t="shared" si="0"/>
      </c>
      <c r="F12" s="41">
        <f>IF('V2'!H76="","",'V2'!H76)</f>
      </c>
      <c r="G12" s="41"/>
      <c r="H12" s="41"/>
      <c r="I12" s="23">
        <f t="shared" si="1"/>
      </c>
    </row>
    <row r="13" spans="1:9" ht="38.25" customHeight="1">
      <c r="A13" s="42">
        <f>IF('V2'!H77="","",'V2'!H77)</f>
      </c>
      <c r="B13" s="42"/>
      <c r="C13" s="42"/>
      <c r="D13" s="23">
        <f t="shared" si="0"/>
      </c>
      <c r="F13" s="41">
        <f>IF('V2'!H78="","",'V2'!H78)</f>
      </c>
      <c r="G13" s="41"/>
      <c r="H13" s="41"/>
      <c r="I13" s="23">
        <f t="shared" si="1"/>
      </c>
    </row>
    <row r="14" spans="1:9" ht="38.25" customHeight="1">
      <c r="A14" s="42">
        <f>IF('V2'!H79="","",'V2'!H79)</f>
      </c>
      <c r="B14" s="42"/>
      <c r="C14" s="42"/>
      <c r="D14" s="23">
        <f t="shared" si="0"/>
      </c>
      <c r="F14" s="41">
        <f>IF('V2'!H80="","",'V2'!H80)</f>
      </c>
      <c r="G14" s="41"/>
      <c r="H14" s="41"/>
      <c r="I14" s="23">
        <f t="shared" si="1"/>
      </c>
    </row>
    <row r="15" spans="1:9" ht="38.25" customHeight="1">
      <c r="A15" s="42">
        <f>IF('V2'!H81="","",'V2'!H81)</f>
      </c>
      <c r="B15" s="42"/>
      <c r="C15" s="42"/>
      <c r="D15" s="23">
        <f t="shared" si="0"/>
      </c>
      <c r="F15" s="41">
        <f>IF('V2'!H82="","",'V2'!H82)</f>
      </c>
      <c r="G15" s="41"/>
      <c r="H15" s="41"/>
      <c r="I15" s="23">
        <f t="shared" si="1"/>
      </c>
    </row>
    <row r="16" spans="1:9" ht="38.25" customHeight="1">
      <c r="A16" s="42">
        <f>IF('V2'!H83="","",'V2'!H83)</f>
      </c>
      <c r="B16" s="42"/>
      <c r="C16" s="42"/>
      <c r="D16" s="23">
        <f t="shared" si="0"/>
      </c>
      <c r="F16" s="41">
        <f>IF('V2'!H84="","",'V2'!H84)</f>
      </c>
      <c r="G16" s="41"/>
      <c r="H16" s="41"/>
      <c r="I16" s="23">
        <f t="shared" si="1"/>
      </c>
    </row>
    <row r="17" spans="1:9" ht="38.25" customHeight="1">
      <c r="A17" s="42">
        <f>IF('V2'!H85="","",'V2'!H85)</f>
      </c>
      <c r="B17" s="42"/>
      <c r="C17" s="42"/>
      <c r="D17" s="23">
        <f t="shared" si="0"/>
      </c>
      <c r="F17" s="41">
        <f>IF('V2'!H86="","",'V2'!H86)</f>
      </c>
      <c r="G17" s="41"/>
      <c r="H17" s="41"/>
      <c r="I17" s="23">
        <f t="shared" si="1"/>
      </c>
    </row>
    <row r="18" spans="1:9" ht="38.25" customHeight="1">
      <c r="A18" s="42">
        <f>IF('V2'!H87="","",'V2'!H87)</f>
      </c>
      <c r="B18" s="42"/>
      <c r="C18" s="42"/>
      <c r="D18" s="23">
        <f t="shared" si="0"/>
      </c>
      <c r="F18" s="41">
        <f>IF('V2'!H88="","",'V2'!H88)</f>
      </c>
      <c r="G18" s="41"/>
      <c r="H18" s="41"/>
      <c r="I18" s="23">
        <f t="shared" si="1"/>
      </c>
    </row>
    <row r="19" spans="1:8" ht="38.25" customHeight="1">
      <c r="A19" s="42">
        <f>IF('V2'!H89="","",'V2'!H89)</f>
      </c>
      <c r="B19" s="42"/>
      <c r="C19" s="42"/>
      <c r="F19" s="41">
        <f>IF('V2'!G90="","",'V2'!G90)</f>
      </c>
      <c r="G19" s="41"/>
      <c r="H19" s="41"/>
    </row>
    <row r="20" spans="1:3" ht="13.5">
      <c r="A20" s="42">
        <f>IF('V2'!G90="","",'V2'!G90)</f>
      </c>
      <c r="B20" s="42"/>
      <c r="C20" s="42"/>
    </row>
    <row r="21" spans="1:3" ht="13.5">
      <c r="A21" s="42">
        <f>IF('V2'!F91="","",'V2'!F91)</f>
      </c>
      <c r="B21" s="42"/>
      <c r="C21" s="42"/>
    </row>
    <row r="22" spans="1:3" ht="13.5">
      <c r="A22" s="42">
        <f>IF('V2'!F92="","",'V2'!F92)</f>
      </c>
      <c r="B22" s="42"/>
      <c r="C22" s="42"/>
    </row>
    <row r="23" spans="1:3" ht="13.5">
      <c r="A23" s="26"/>
      <c r="B23" s="26"/>
      <c r="C23" s="26"/>
    </row>
    <row r="24" spans="2:3" ht="13.5">
      <c r="B24" s="26"/>
      <c r="C24" s="26"/>
    </row>
    <row r="25" spans="2:3" ht="13.5">
      <c r="B25" s="26"/>
      <c r="C25" s="26"/>
    </row>
    <row r="26" spans="2:3" ht="13.5">
      <c r="B26" s="26"/>
      <c r="C26" s="26"/>
    </row>
    <row r="27" spans="2:3" ht="13.5">
      <c r="B27" s="26"/>
      <c r="C27" s="26"/>
    </row>
    <row r="28" spans="2:3" ht="13.5">
      <c r="B28" s="26"/>
      <c r="C28" s="26"/>
    </row>
    <row r="29" spans="2:3" ht="13.5">
      <c r="B29" s="26"/>
      <c r="C29" s="26"/>
    </row>
  </sheetData>
  <mergeCells count="31">
    <mergeCell ref="F12:H12"/>
    <mergeCell ref="F9:H9"/>
    <mergeCell ref="F10:H10"/>
    <mergeCell ref="A10:C10"/>
    <mergeCell ref="A11:C11"/>
    <mergeCell ref="A9:C9"/>
    <mergeCell ref="F11:H11"/>
    <mergeCell ref="A13:C13"/>
    <mergeCell ref="A12:C12"/>
    <mergeCell ref="A14:C14"/>
    <mergeCell ref="A15:C15"/>
    <mergeCell ref="A1:I1"/>
    <mergeCell ref="A7:C7"/>
    <mergeCell ref="A8:C8"/>
    <mergeCell ref="A2:B2"/>
    <mergeCell ref="F7:H7"/>
    <mergeCell ref="F8:H8"/>
    <mergeCell ref="A21:C21"/>
    <mergeCell ref="A22:C22"/>
    <mergeCell ref="F13:H13"/>
    <mergeCell ref="F14:H14"/>
    <mergeCell ref="F15:H15"/>
    <mergeCell ref="F16:H16"/>
    <mergeCell ref="A18:C18"/>
    <mergeCell ref="A19:C19"/>
    <mergeCell ref="A16:C16"/>
    <mergeCell ref="A17:C17"/>
    <mergeCell ref="F19:H19"/>
    <mergeCell ref="F17:H17"/>
    <mergeCell ref="F18:H18"/>
    <mergeCell ref="A20:C20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&amp;R「むらログ」　日本語教師の仕事術
http://mongolia.seesaa.net/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5"/>
  <sheetViews>
    <sheetView showGridLines="0" workbookViewId="0" topLeftCell="A4">
      <selection activeCell="B32" sqref="B32:I32"/>
    </sheetView>
  </sheetViews>
  <sheetFormatPr defaultColWidth="9.00390625" defaultRowHeight="13.5"/>
  <cols>
    <col min="1" max="1" width="10.50390625" style="18" bestFit="1" customWidth="1"/>
    <col min="2" max="16384" width="9.00390625" style="18" customWidth="1"/>
  </cols>
  <sheetData>
    <row r="1" spans="1:9" ht="13.5">
      <c r="A1" s="37" t="s">
        <v>8</v>
      </c>
      <c r="B1" s="37"/>
      <c r="C1" s="37"/>
      <c r="D1" s="37"/>
      <c r="E1" s="37"/>
      <c r="F1" s="37"/>
      <c r="G1" s="37"/>
      <c r="H1" s="37"/>
      <c r="I1" s="37"/>
    </row>
    <row r="2" spans="1:2" ht="13.5">
      <c r="A2" s="38">
        <f ca="1">TODAY()</f>
        <v>39529</v>
      </c>
      <c r="B2" s="38"/>
    </row>
    <row r="3" spans="3:9" ht="13.5">
      <c r="C3" s="19" t="s">
        <v>46</v>
      </c>
      <c r="D3" s="20"/>
      <c r="E3" s="19" t="s">
        <v>10</v>
      </c>
      <c r="F3" s="20"/>
      <c r="G3" s="19" t="s">
        <v>9</v>
      </c>
      <c r="H3" s="21"/>
      <c r="I3" s="21"/>
    </row>
    <row r="4" s="29" customFormat="1" ht="13.5"/>
    <row r="5" ht="13.5">
      <c r="A5" s="18" t="s">
        <v>36</v>
      </c>
    </row>
    <row r="7" spans="1:9" ht="41.25" customHeight="1">
      <c r="A7" s="30"/>
      <c r="B7" s="44">
        <f>IF(A115="","",A115)</f>
      </c>
      <c r="C7" s="44"/>
      <c r="D7" s="44"/>
      <c r="E7" s="44"/>
      <c r="F7" s="44"/>
      <c r="G7" s="44"/>
      <c r="H7" s="44"/>
      <c r="I7" s="30"/>
    </row>
    <row r="8" spans="1:9" ht="13.5" customHeight="1">
      <c r="A8" s="31"/>
      <c r="B8" s="31"/>
      <c r="C8" s="31"/>
      <c r="D8" s="31"/>
      <c r="E8" s="31"/>
      <c r="F8" s="31"/>
      <c r="G8" s="31"/>
      <c r="H8" s="31"/>
      <c r="I8" s="31"/>
    </row>
    <row r="9" spans="1:9" ht="24.75" customHeight="1">
      <c r="A9" s="22">
        <f>IF(B9="","",1)</f>
      </c>
      <c r="B9" s="43">
        <f aca="true" t="shared" si="0" ref="B9:B33">IF(J35="","",J35)</f>
      </c>
      <c r="C9" s="43"/>
      <c r="D9" s="43"/>
      <c r="E9" s="43"/>
      <c r="F9" s="43"/>
      <c r="G9" s="43"/>
      <c r="H9" s="43"/>
      <c r="I9" s="43"/>
    </row>
    <row r="10" spans="1:9" ht="24.75" customHeight="1">
      <c r="A10" s="22">
        <f aca="true" t="shared" si="1" ref="A10:A33">IF(B10="","",A9+1)</f>
      </c>
      <c r="B10" s="43">
        <f t="shared" si="0"/>
      </c>
      <c r="C10" s="43"/>
      <c r="D10" s="43"/>
      <c r="E10" s="43"/>
      <c r="F10" s="43"/>
      <c r="G10" s="43"/>
      <c r="H10" s="43"/>
      <c r="I10" s="43"/>
    </row>
    <row r="11" spans="1:9" ht="24.75" customHeight="1">
      <c r="A11" s="22">
        <f t="shared" si="1"/>
      </c>
      <c r="B11" s="43">
        <f t="shared" si="0"/>
      </c>
      <c r="C11" s="43"/>
      <c r="D11" s="43"/>
      <c r="E11" s="43"/>
      <c r="F11" s="43"/>
      <c r="G11" s="43"/>
      <c r="H11" s="43"/>
      <c r="I11" s="43"/>
    </row>
    <row r="12" spans="1:9" ht="24.75" customHeight="1">
      <c r="A12" s="22">
        <f t="shared" si="1"/>
      </c>
      <c r="B12" s="43">
        <f t="shared" si="0"/>
      </c>
      <c r="C12" s="43"/>
      <c r="D12" s="43"/>
      <c r="E12" s="43"/>
      <c r="F12" s="43"/>
      <c r="G12" s="43"/>
      <c r="H12" s="43"/>
      <c r="I12" s="43"/>
    </row>
    <row r="13" spans="1:9" ht="24.75" customHeight="1">
      <c r="A13" s="22">
        <f t="shared" si="1"/>
      </c>
      <c r="B13" s="43">
        <f t="shared" si="0"/>
      </c>
      <c r="C13" s="43"/>
      <c r="D13" s="43"/>
      <c r="E13" s="43"/>
      <c r="F13" s="43"/>
      <c r="G13" s="43"/>
      <c r="H13" s="43"/>
      <c r="I13" s="43"/>
    </row>
    <row r="14" spans="1:9" ht="24.75" customHeight="1">
      <c r="A14" s="22">
        <f t="shared" si="1"/>
      </c>
      <c r="B14" s="43">
        <f t="shared" si="0"/>
      </c>
      <c r="C14" s="43"/>
      <c r="D14" s="43"/>
      <c r="E14" s="43"/>
      <c r="F14" s="43"/>
      <c r="G14" s="43"/>
      <c r="H14" s="43"/>
      <c r="I14" s="43"/>
    </row>
    <row r="15" spans="1:9" ht="24.75" customHeight="1">
      <c r="A15" s="22">
        <f t="shared" si="1"/>
      </c>
      <c r="B15" s="43">
        <f t="shared" si="0"/>
      </c>
      <c r="C15" s="43"/>
      <c r="D15" s="43"/>
      <c r="E15" s="43"/>
      <c r="F15" s="43"/>
      <c r="G15" s="43"/>
      <c r="H15" s="43"/>
      <c r="I15" s="43"/>
    </row>
    <row r="16" spans="1:9" ht="24.75" customHeight="1">
      <c r="A16" s="22">
        <f t="shared" si="1"/>
      </c>
      <c r="B16" s="43">
        <f t="shared" si="0"/>
      </c>
      <c r="C16" s="43"/>
      <c r="D16" s="43"/>
      <c r="E16" s="43"/>
      <c r="F16" s="43"/>
      <c r="G16" s="43"/>
      <c r="H16" s="43"/>
      <c r="I16" s="43"/>
    </row>
    <row r="17" spans="1:9" ht="24.75" customHeight="1">
      <c r="A17" s="22">
        <f t="shared" si="1"/>
      </c>
      <c r="B17" s="43">
        <f t="shared" si="0"/>
      </c>
      <c r="C17" s="43"/>
      <c r="D17" s="43"/>
      <c r="E17" s="43"/>
      <c r="F17" s="43"/>
      <c r="G17" s="43"/>
      <c r="H17" s="43"/>
      <c r="I17" s="43"/>
    </row>
    <row r="18" spans="1:9" ht="24.75" customHeight="1">
      <c r="A18" s="22">
        <f t="shared" si="1"/>
      </c>
      <c r="B18" s="43">
        <f t="shared" si="0"/>
      </c>
      <c r="C18" s="43"/>
      <c r="D18" s="43"/>
      <c r="E18" s="43"/>
      <c r="F18" s="43"/>
      <c r="G18" s="43"/>
      <c r="H18" s="43"/>
      <c r="I18" s="43"/>
    </row>
    <row r="19" spans="1:9" ht="24.75" customHeight="1">
      <c r="A19" s="22">
        <f t="shared" si="1"/>
      </c>
      <c r="B19" s="43">
        <f t="shared" si="0"/>
      </c>
      <c r="C19" s="43"/>
      <c r="D19" s="43"/>
      <c r="E19" s="43"/>
      <c r="F19" s="43"/>
      <c r="G19" s="43"/>
      <c r="H19" s="43"/>
      <c r="I19" s="43"/>
    </row>
    <row r="20" spans="1:9" ht="24.75" customHeight="1">
      <c r="A20" s="22">
        <f t="shared" si="1"/>
      </c>
      <c r="B20" s="43">
        <f t="shared" si="0"/>
      </c>
      <c r="C20" s="43"/>
      <c r="D20" s="43"/>
      <c r="E20" s="43"/>
      <c r="F20" s="43"/>
      <c r="G20" s="43"/>
      <c r="H20" s="43"/>
      <c r="I20" s="43"/>
    </row>
    <row r="21" spans="1:9" ht="24.75" customHeight="1">
      <c r="A21" s="22">
        <f t="shared" si="1"/>
      </c>
      <c r="B21" s="43">
        <f t="shared" si="0"/>
      </c>
      <c r="C21" s="43"/>
      <c r="D21" s="43"/>
      <c r="E21" s="43"/>
      <c r="F21" s="43"/>
      <c r="G21" s="43"/>
      <c r="H21" s="43"/>
      <c r="I21" s="43"/>
    </row>
    <row r="22" spans="1:9" ht="24.75" customHeight="1">
      <c r="A22" s="22">
        <f t="shared" si="1"/>
      </c>
      <c r="B22" s="43">
        <f t="shared" si="0"/>
      </c>
      <c r="C22" s="43"/>
      <c r="D22" s="43"/>
      <c r="E22" s="43"/>
      <c r="F22" s="43"/>
      <c r="G22" s="43"/>
      <c r="H22" s="43"/>
      <c r="I22" s="43"/>
    </row>
    <row r="23" spans="1:9" ht="24.75" customHeight="1">
      <c r="A23" s="22">
        <f t="shared" si="1"/>
      </c>
      <c r="B23" s="43">
        <f t="shared" si="0"/>
      </c>
      <c r="C23" s="43"/>
      <c r="D23" s="43"/>
      <c r="E23" s="43"/>
      <c r="F23" s="43"/>
      <c r="G23" s="43"/>
      <c r="H23" s="43"/>
      <c r="I23" s="43"/>
    </row>
    <row r="24" spans="1:9" ht="24.75" customHeight="1">
      <c r="A24" s="22">
        <f t="shared" si="1"/>
      </c>
      <c r="B24" s="43">
        <f t="shared" si="0"/>
      </c>
      <c r="C24" s="43"/>
      <c r="D24" s="43"/>
      <c r="E24" s="43"/>
      <c r="F24" s="43"/>
      <c r="G24" s="43"/>
      <c r="H24" s="43"/>
      <c r="I24" s="43"/>
    </row>
    <row r="25" spans="1:9" ht="24.75" customHeight="1">
      <c r="A25" s="22">
        <f t="shared" si="1"/>
      </c>
      <c r="B25" s="43">
        <f t="shared" si="0"/>
      </c>
      <c r="C25" s="43"/>
      <c r="D25" s="43"/>
      <c r="E25" s="43"/>
      <c r="F25" s="43"/>
      <c r="G25" s="43"/>
      <c r="H25" s="43"/>
      <c r="I25" s="43"/>
    </row>
    <row r="26" spans="1:9" ht="24.75" customHeight="1">
      <c r="A26" s="22">
        <f t="shared" si="1"/>
      </c>
      <c r="B26" s="43">
        <f t="shared" si="0"/>
      </c>
      <c r="C26" s="43"/>
      <c r="D26" s="43"/>
      <c r="E26" s="43"/>
      <c r="F26" s="43"/>
      <c r="G26" s="43"/>
      <c r="H26" s="43"/>
      <c r="I26" s="43"/>
    </row>
    <row r="27" spans="1:9" ht="24.75" customHeight="1">
      <c r="A27" s="22">
        <f t="shared" si="1"/>
      </c>
      <c r="B27" s="43">
        <f t="shared" si="0"/>
      </c>
      <c r="C27" s="43"/>
      <c r="D27" s="43"/>
      <c r="E27" s="43"/>
      <c r="F27" s="43"/>
      <c r="G27" s="43"/>
      <c r="H27" s="43"/>
      <c r="I27" s="43"/>
    </row>
    <row r="28" spans="1:9" ht="24.75" customHeight="1">
      <c r="A28" s="22">
        <f t="shared" si="1"/>
      </c>
      <c r="B28" s="43">
        <f t="shared" si="0"/>
      </c>
      <c r="C28" s="43"/>
      <c r="D28" s="43"/>
      <c r="E28" s="43"/>
      <c r="F28" s="43"/>
      <c r="G28" s="43"/>
      <c r="H28" s="43"/>
      <c r="I28" s="43"/>
    </row>
    <row r="29" spans="1:9" ht="24.75" customHeight="1">
      <c r="A29" s="22">
        <f t="shared" si="1"/>
      </c>
      <c r="B29" s="43">
        <f t="shared" si="0"/>
      </c>
      <c r="C29" s="43"/>
      <c r="D29" s="43"/>
      <c r="E29" s="43"/>
      <c r="F29" s="43"/>
      <c r="G29" s="43"/>
      <c r="H29" s="43"/>
      <c r="I29" s="43"/>
    </row>
    <row r="30" spans="1:9" ht="24.75" customHeight="1">
      <c r="A30" s="22">
        <f t="shared" si="1"/>
      </c>
      <c r="B30" s="43">
        <f t="shared" si="0"/>
      </c>
      <c r="C30" s="43"/>
      <c r="D30" s="43"/>
      <c r="E30" s="43"/>
      <c r="F30" s="43"/>
      <c r="G30" s="43"/>
      <c r="H30" s="43"/>
      <c r="I30" s="43"/>
    </row>
    <row r="31" spans="1:9" ht="24.75" customHeight="1">
      <c r="A31" s="22">
        <f t="shared" si="1"/>
      </c>
      <c r="B31" s="43">
        <f t="shared" si="0"/>
      </c>
      <c r="C31" s="43"/>
      <c r="D31" s="43"/>
      <c r="E31" s="43"/>
      <c r="F31" s="43"/>
      <c r="G31" s="43"/>
      <c r="H31" s="43"/>
      <c r="I31" s="43"/>
    </row>
    <row r="32" spans="1:9" ht="24.75" customHeight="1">
      <c r="A32" s="22">
        <f t="shared" si="1"/>
      </c>
      <c r="B32" s="43">
        <f t="shared" si="0"/>
      </c>
      <c r="C32" s="43"/>
      <c r="D32" s="43"/>
      <c r="E32" s="43"/>
      <c r="F32" s="43"/>
      <c r="G32" s="43"/>
      <c r="H32" s="43"/>
      <c r="I32" s="43"/>
    </row>
    <row r="33" spans="1:9" ht="24.75" customHeight="1">
      <c r="A33" s="22">
        <f t="shared" si="1"/>
      </c>
      <c r="B33" s="43">
        <f t="shared" si="0"/>
      </c>
      <c r="C33" s="43"/>
      <c r="D33" s="43"/>
      <c r="E33" s="43"/>
      <c r="F33" s="43"/>
      <c r="G33" s="43"/>
      <c r="H33" s="43"/>
      <c r="I33" s="43"/>
    </row>
    <row r="34" ht="13.5" hidden="1">
      <c r="E34" s="18">
        <v>0</v>
      </c>
    </row>
    <row r="35" spans="1:10" ht="13.5" hidden="1">
      <c r="A35" s="18">
        <f aca="true" t="shared" si="2" ref="A35:A59">C62</f>
        <v>0</v>
      </c>
      <c r="B35" s="18">
        <f aca="true" t="shared" si="3" ref="B35:B59">IF(D62=0,"",D62)</f>
      </c>
      <c r="C35" s="18">
        <f aca="true" t="shared" si="4" ref="C35:C59">IF(B35=0,"",SUBSTITUTE(B35,A35,"＿＿＿＿"))</f>
      </c>
      <c r="D35" s="18">
        <f>C62</f>
        <v>0</v>
      </c>
      <c r="E35" s="18">
        <f aca="true" t="shared" si="5" ref="E35:E59">IF(B35=C35,0,1)</f>
        <v>0</v>
      </c>
      <c r="F35" s="18">
        <f>IF(E35=0,"",SUM($E$34:E35))</f>
      </c>
      <c r="G35" s="18">
        <f aca="true" t="shared" si="6" ref="G35:G59">C35</f>
      </c>
      <c r="H35" s="18">
        <v>1</v>
      </c>
      <c r="I35" s="18" t="e">
        <f aca="true" t="shared" si="7" ref="I35:I59">VLOOKUP(H35,$F$35:$G$59,2,FALSE)</f>
        <v>#N/A</v>
      </c>
      <c r="J35" s="18">
        <f aca="true" t="shared" si="8" ref="J35:J59">IF(ISERROR(I35),"",I35)</f>
      </c>
    </row>
    <row r="36" spans="1:10" ht="13.5" hidden="1">
      <c r="A36" s="18">
        <f t="shared" si="2"/>
        <v>0</v>
      </c>
      <c r="B36" s="18">
        <f t="shared" si="3"/>
      </c>
      <c r="C36" s="18">
        <f t="shared" si="4"/>
      </c>
      <c r="D36" s="18">
        <f aca="true" t="shared" si="9" ref="D36:D59">C63</f>
        <v>0</v>
      </c>
      <c r="E36" s="18">
        <f t="shared" si="5"/>
        <v>0</v>
      </c>
      <c r="F36" s="18">
        <f>IF(E36=0,"",SUM($E$34:E36))</f>
      </c>
      <c r="G36" s="18">
        <f t="shared" si="6"/>
      </c>
      <c r="H36" s="18">
        <v>2</v>
      </c>
      <c r="I36" s="18" t="e">
        <f t="shared" si="7"/>
        <v>#N/A</v>
      </c>
      <c r="J36" s="18">
        <f t="shared" si="8"/>
      </c>
    </row>
    <row r="37" spans="1:10" ht="13.5" hidden="1">
      <c r="A37" s="18">
        <f t="shared" si="2"/>
        <v>0</v>
      </c>
      <c r="B37" s="18">
        <f t="shared" si="3"/>
      </c>
      <c r="C37" s="18">
        <f t="shared" si="4"/>
      </c>
      <c r="D37" s="18">
        <f t="shared" si="9"/>
        <v>0</v>
      </c>
      <c r="E37" s="18">
        <f t="shared" si="5"/>
        <v>0</v>
      </c>
      <c r="F37" s="18">
        <f>IF(E37=0,"",SUM($E$34:E37))</f>
      </c>
      <c r="G37" s="18">
        <f t="shared" si="6"/>
      </c>
      <c r="H37" s="18">
        <v>3</v>
      </c>
      <c r="I37" s="18" t="e">
        <f t="shared" si="7"/>
        <v>#N/A</v>
      </c>
      <c r="J37" s="18">
        <f t="shared" si="8"/>
      </c>
    </row>
    <row r="38" spans="1:10" ht="13.5" hidden="1">
      <c r="A38" s="18">
        <f t="shared" si="2"/>
        <v>0</v>
      </c>
      <c r="B38" s="18">
        <f t="shared" si="3"/>
      </c>
      <c r="C38" s="18">
        <f t="shared" si="4"/>
      </c>
      <c r="D38" s="18">
        <f t="shared" si="9"/>
        <v>0</v>
      </c>
      <c r="E38" s="18">
        <f t="shared" si="5"/>
        <v>0</v>
      </c>
      <c r="F38" s="18">
        <f>IF(E38=0,"",SUM($E$34:E38))</f>
      </c>
      <c r="G38" s="18">
        <f t="shared" si="6"/>
      </c>
      <c r="H38" s="18">
        <v>4</v>
      </c>
      <c r="I38" s="18" t="e">
        <f t="shared" si="7"/>
        <v>#N/A</v>
      </c>
      <c r="J38" s="18">
        <f t="shared" si="8"/>
      </c>
    </row>
    <row r="39" spans="1:10" ht="13.5" hidden="1">
      <c r="A39" s="18">
        <f t="shared" si="2"/>
        <v>0</v>
      </c>
      <c r="B39" s="18">
        <f t="shared" si="3"/>
      </c>
      <c r="C39" s="18">
        <f t="shared" si="4"/>
      </c>
      <c r="D39" s="18">
        <f t="shared" si="9"/>
        <v>0</v>
      </c>
      <c r="E39" s="18">
        <f t="shared" si="5"/>
        <v>0</v>
      </c>
      <c r="F39" s="18">
        <f>IF(E39=0,"",SUM($E$34:E39))</f>
      </c>
      <c r="G39" s="18">
        <f t="shared" si="6"/>
      </c>
      <c r="H39" s="18">
        <v>5</v>
      </c>
      <c r="I39" s="18" t="e">
        <f t="shared" si="7"/>
        <v>#N/A</v>
      </c>
      <c r="J39" s="18">
        <f t="shared" si="8"/>
      </c>
    </row>
    <row r="40" spans="1:10" ht="13.5" hidden="1">
      <c r="A40" s="18">
        <f t="shared" si="2"/>
        <v>0</v>
      </c>
      <c r="B40" s="18">
        <f t="shared" si="3"/>
      </c>
      <c r="C40" s="18">
        <f t="shared" si="4"/>
      </c>
      <c r="D40" s="18">
        <f t="shared" si="9"/>
        <v>0</v>
      </c>
      <c r="E40" s="18">
        <f t="shared" si="5"/>
        <v>0</v>
      </c>
      <c r="F40" s="18">
        <f>IF(E40=0,"",SUM($E$34:E40))</f>
      </c>
      <c r="G40" s="18">
        <f t="shared" si="6"/>
      </c>
      <c r="H40" s="18">
        <v>6</v>
      </c>
      <c r="I40" s="18" t="e">
        <f t="shared" si="7"/>
        <v>#N/A</v>
      </c>
      <c r="J40" s="18">
        <f t="shared" si="8"/>
      </c>
    </row>
    <row r="41" spans="1:10" ht="13.5" hidden="1">
      <c r="A41" s="18">
        <f t="shared" si="2"/>
        <v>0</v>
      </c>
      <c r="B41" s="18">
        <f t="shared" si="3"/>
      </c>
      <c r="C41" s="18">
        <f t="shared" si="4"/>
      </c>
      <c r="D41" s="18">
        <f t="shared" si="9"/>
        <v>0</v>
      </c>
      <c r="E41" s="18">
        <f t="shared" si="5"/>
        <v>0</v>
      </c>
      <c r="F41" s="18">
        <f>IF(E41=0,"",SUM($E$34:E41))</f>
      </c>
      <c r="G41" s="18">
        <f t="shared" si="6"/>
      </c>
      <c r="H41" s="18">
        <v>7</v>
      </c>
      <c r="I41" s="18" t="e">
        <f t="shared" si="7"/>
        <v>#N/A</v>
      </c>
      <c r="J41" s="18">
        <f t="shared" si="8"/>
      </c>
    </row>
    <row r="42" spans="1:10" ht="13.5" hidden="1">
      <c r="A42" s="18">
        <f t="shared" si="2"/>
        <v>0</v>
      </c>
      <c r="B42" s="18">
        <f t="shared" si="3"/>
      </c>
      <c r="C42" s="18">
        <f t="shared" si="4"/>
      </c>
      <c r="D42" s="18">
        <f t="shared" si="9"/>
        <v>0</v>
      </c>
      <c r="E42" s="18">
        <f t="shared" si="5"/>
        <v>0</v>
      </c>
      <c r="F42" s="18">
        <f>IF(E42=0,"",SUM($E$34:E42))</f>
      </c>
      <c r="G42" s="18">
        <f t="shared" si="6"/>
      </c>
      <c r="H42" s="18">
        <v>8</v>
      </c>
      <c r="I42" s="18" t="e">
        <f t="shared" si="7"/>
        <v>#N/A</v>
      </c>
      <c r="J42" s="18">
        <f t="shared" si="8"/>
      </c>
    </row>
    <row r="43" spans="1:10" ht="13.5" hidden="1">
      <c r="A43" s="18">
        <f t="shared" si="2"/>
        <v>0</v>
      </c>
      <c r="B43" s="18">
        <f t="shared" si="3"/>
      </c>
      <c r="C43" s="18">
        <f t="shared" si="4"/>
      </c>
      <c r="D43" s="18">
        <f t="shared" si="9"/>
        <v>0</v>
      </c>
      <c r="E43" s="18">
        <f t="shared" si="5"/>
        <v>0</v>
      </c>
      <c r="F43" s="18">
        <f>IF(E43=0,"",SUM($E$34:E43))</f>
      </c>
      <c r="G43" s="18">
        <f t="shared" si="6"/>
      </c>
      <c r="H43" s="18">
        <v>9</v>
      </c>
      <c r="I43" s="18" t="e">
        <f t="shared" si="7"/>
        <v>#N/A</v>
      </c>
      <c r="J43" s="18">
        <f t="shared" si="8"/>
      </c>
    </row>
    <row r="44" spans="1:10" ht="13.5" hidden="1">
      <c r="A44" s="18">
        <f t="shared" si="2"/>
        <v>0</v>
      </c>
      <c r="B44" s="18">
        <f t="shared" si="3"/>
      </c>
      <c r="C44" s="18">
        <f t="shared" si="4"/>
      </c>
      <c r="D44" s="18">
        <f t="shared" si="9"/>
        <v>0</v>
      </c>
      <c r="E44" s="18">
        <f t="shared" si="5"/>
        <v>0</v>
      </c>
      <c r="F44" s="18">
        <f>IF(E44=0,"",SUM($E$34:E44))</f>
      </c>
      <c r="G44" s="18">
        <f t="shared" si="6"/>
      </c>
      <c r="H44" s="18">
        <v>10</v>
      </c>
      <c r="I44" s="18" t="e">
        <f t="shared" si="7"/>
        <v>#N/A</v>
      </c>
      <c r="J44" s="18">
        <f t="shared" si="8"/>
      </c>
    </row>
    <row r="45" spans="1:10" ht="13.5" hidden="1">
      <c r="A45" s="18">
        <f t="shared" si="2"/>
        <v>0</v>
      </c>
      <c r="B45" s="18">
        <f t="shared" si="3"/>
      </c>
      <c r="C45" s="18">
        <f t="shared" si="4"/>
      </c>
      <c r="D45" s="18">
        <f t="shared" si="9"/>
        <v>0</v>
      </c>
      <c r="E45" s="18">
        <f t="shared" si="5"/>
        <v>0</v>
      </c>
      <c r="F45" s="18">
        <f>IF(E45=0,"",SUM($E$34:E45))</f>
      </c>
      <c r="G45" s="18">
        <f t="shared" si="6"/>
      </c>
      <c r="H45" s="18">
        <v>11</v>
      </c>
      <c r="I45" s="18" t="e">
        <f t="shared" si="7"/>
        <v>#N/A</v>
      </c>
      <c r="J45" s="18">
        <f t="shared" si="8"/>
      </c>
    </row>
    <row r="46" spans="1:10" ht="13.5" hidden="1">
      <c r="A46" s="18">
        <f t="shared" si="2"/>
        <v>0</v>
      </c>
      <c r="B46" s="18">
        <f t="shared" si="3"/>
      </c>
      <c r="C46" s="18">
        <f t="shared" si="4"/>
      </c>
      <c r="D46" s="18">
        <f t="shared" si="9"/>
        <v>0</v>
      </c>
      <c r="E46" s="18">
        <f t="shared" si="5"/>
        <v>0</v>
      </c>
      <c r="F46" s="18">
        <f>IF(E46=0,"",SUM($E$34:E46))</f>
      </c>
      <c r="G46" s="18">
        <f t="shared" si="6"/>
      </c>
      <c r="H46" s="18">
        <v>12</v>
      </c>
      <c r="I46" s="18" t="e">
        <f t="shared" si="7"/>
        <v>#N/A</v>
      </c>
      <c r="J46" s="18">
        <f t="shared" si="8"/>
      </c>
    </row>
    <row r="47" spans="1:10" ht="13.5" hidden="1">
      <c r="A47" s="18">
        <f t="shared" si="2"/>
        <v>0</v>
      </c>
      <c r="B47" s="18">
        <f t="shared" si="3"/>
      </c>
      <c r="C47" s="18">
        <f t="shared" si="4"/>
      </c>
      <c r="D47" s="18">
        <f t="shared" si="9"/>
        <v>0</v>
      </c>
      <c r="E47" s="18">
        <f t="shared" si="5"/>
        <v>0</v>
      </c>
      <c r="F47" s="18">
        <f>IF(E47=0,"",SUM($E$34:E47))</f>
      </c>
      <c r="G47" s="18">
        <f t="shared" si="6"/>
      </c>
      <c r="H47" s="18">
        <v>13</v>
      </c>
      <c r="I47" s="18" t="e">
        <f t="shared" si="7"/>
        <v>#N/A</v>
      </c>
      <c r="J47" s="18">
        <f t="shared" si="8"/>
      </c>
    </row>
    <row r="48" spans="1:10" ht="13.5" hidden="1">
      <c r="A48" s="18">
        <f t="shared" si="2"/>
        <v>0</v>
      </c>
      <c r="B48" s="18">
        <f t="shared" si="3"/>
      </c>
      <c r="C48" s="18">
        <f t="shared" si="4"/>
      </c>
      <c r="D48" s="18">
        <f t="shared" si="9"/>
        <v>0</v>
      </c>
      <c r="E48" s="18">
        <f t="shared" si="5"/>
        <v>0</v>
      </c>
      <c r="F48" s="18">
        <f>IF(E48=0,"",SUM($E$34:E48))</f>
      </c>
      <c r="G48" s="18">
        <f t="shared" si="6"/>
      </c>
      <c r="H48" s="18">
        <v>14</v>
      </c>
      <c r="I48" s="18" t="e">
        <f t="shared" si="7"/>
        <v>#N/A</v>
      </c>
      <c r="J48" s="18">
        <f t="shared" si="8"/>
      </c>
    </row>
    <row r="49" spans="1:10" ht="13.5" hidden="1">
      <c r="A49" s="18">
        <f t="shared" si="2"/>
        <v>0</v>
      </c>
      <c r="B49" s="18">
        <f t="shared" si="3"/>
      </c>
      <c r="C49" s="18">
        <f t="shared" si="4"/>
      </c>
      <c r="D49" s="18">
        <f t="shared" si="9"/>
        <v>0</v>
      </c>
      <c r="E49" s="18">
        <f t="shared" si="5"/>
        <v>0</v>
      </c>
      <c r="F49" s="18">
        <f>IF(E49=0,"",SUM($E$34:E49))</f>
      </c>
      <c r="G49" s="18">
        <f t="shared" si="6"/>
      </c>
      <c r="H49" s="18">
        <v>15</v>
      </c>
      <c r="I49" s="18" t="e">
        <f t="shared" si="7"/>
        <v>#N/A</v>
      </c>
      <c r="J49" s="18">
        <f t="shared" si="8"/>
      </c>
    </row>
    <row r="50" spans="1:10" ht="13.5" hidden="1">
      <c r="A50" s="18">
        <f t="shared" si="2"/>
        <v>0</v>
      </c>
      <c r="B50" s="18">
        <f t="shared" si="3"/>
      </c>
      <c r="C50" s="18">
        <f t="shared" si="4"/>
      </c>
      <c r="D50" s="18">
        <f t="shared" si="9"/>
        <v>0</v>
      </c>
      <c r="E50" s="18">
        <f t="shared" si="5"/>
        <v>0</v>
      </c>
      <c r="F50" s="18">
        <f>IF(E50=0,"",SUM($E$34:E50))</f>
      </c>
      <c r="G50" s="18">
        <f t="shared" si="6"/>
      </c>
      <c r="H50" s="18">
        <v>16</v>
      </c>
      <c r="I50" s="18" t="e">
        <f t="shared" si="7"/>
        <v>#N/A</v>
      </c>
      <c r="J50" s="18">
        <f t="shared" si="8"/>
      </c>
    </row>
    <row r="51" spans="1:10" ht="13.5" hidden="1">
      <c r="A51" s="18">
        <f t="shared" si="2"/>
        <v>0</v>
      </c>
      <c r="B51" s="18">
        <f t="shared" si="3"/>
      </c>
      <c r="C51" s="18">
        <f t="shared" si="4"/>
      </c>
      <c r="D51" s="18">
        <f t="shared" si="9"/>
        <v>0</v>
      </c>
      <c r="E51" s="18">
        <f t="shared" si="5"/>
        <v>0</v>
      </c>
      <c r="F51" s="18">
        <f>IF(E51=0,"",SUM($E$34:E51))</f>
      </c>
      <c r="G51" s="18">
        <f t="shared" si="6"/>
      </c>
      <c r="H51" s="18">
        <v>17</v>
      </c>
      <c r="I51" s="18" t="e">
        <f t="shared" si="7"/>
        <v>#N/A</v>
      </c>
      <c r="J51" s="18">
        <f t="shared" si="8"/>
      </c>
    </row>
    <row r="52" spans="1:10" ht="13.5" hidden="1">
      <c r="A52" s="18">
        <f t="shared" si="2"/>
        <v>0</v>
      </c>
      <c r="B52" s="18">
        <f t="shared" si="3"/>
      </c>
      <c r="C52" s="18">
        <f t="shared" si="4"/>
      </c>
      <c r="D52" s="18">
        <f t="shared" si="9"/>
        <v>0</v>
      </c>
      <c r="E52" s="18">
        <f t="shared" si="5"/>
        <v>0</v>
      </c>
      <c r="F52" s="18">
        <f>IF(E52=0,"",SUM($E$34:E52))</f>
      </c>
      <c r="G52" s="18">
        <f t="shared" si="6"/>
      </c>
      <c r="H52" s="18">
        <v>18</v>
      </c>
      <c r="I52" s="18" t="e">
        <f t="shared" si="7"/>
        <v>#N/A</v>
      </c>
      <c r="J52" s="18">
        <f t="shared" si="8"/>
      </c>
    </row>
    <row r="53" spans="1:10" ht="13.5" hidden="1">
      <c r="A53" s="18">
        <f t="shared" si="2"/>
        <v>0</v>
      </c>
      <c r="B53" s="18">
        <f t="shared" si="3"/>
      </c>
      <c r="C53" s="18">
        <f t="shared" si="4"/>
      </c>
      <c r="D53" s="18">
        <f t="shared" si="9"/>
        <v>0</v>
      </c>
      <c r="E53" s="18">
        <f t="shared" si="5"/>
        <v>0</v>
      </c>
      <c r="F53" s="18">
        <f>IF(E53=0,"",SUM($E$34:E53))</f>
      </c>
      <c r="G53" s="18">
        <f t="shared" si="6"/>
      </c>
      <c r="H53" s="18">
        <v>19</v>
      </c>
      <c r="I53" s="18" t="e">
        <f t="shared" si="7"/>
        <v>#N/A</v>
      </c>
      <c r="J53" s="18">
        <f t="shared" si="8"/>
      </c>
    </row>
    <row r="54" spans="1:10" ht="13.5" hidden="1">
      <c r="A54" s="18">
        <f t="shared" si="2"/>
        <v>0</v>
      </c>
      <c r="B54" s="18">
        <f t="shared" si="3"/>
      </c>
      <c r="C54" s="18">
        <f t="shared" si="4"/>
      </c>
      <c r="D54" s="18">
        <f t="shared" si="9"/>
        <v>0</v>
      </c>
      <c r="E54" s="18">
        <f t="shared" si="5"/>
        <v>0</v>
      </c>
      <c r="F54" s="18">
        <f>IF(E54=0,"",SUM($E$34:E54))</f>
      </c>
      <c r="G54" s="18">
        <f t="shared" si="6"/>
      </c>
      <c r="H54" s="18">
        <v>20</v>
      </c>
      <c r="I54" s="18" t="e">
        <f t="shared" si="7"/>
        <v>#N/A</v>
      </c>
      <c r="J54" s="18">
        <f t="shared" si="8"/>
      </c>
    </row>
    <row r="55" spans="1:10" ht="13.5" hidden="1">
      <c r="A55" s="18">
        <f t="shared" si="2"/>
        <v>0</v>
      </c>
      <c r="B55" s="18">
        <f t="shared" si="3"/>
      </c>
      <c r="C55" s="18">
        <f t="shared" si="4"/>
      </c>
      <c r="D55" s="18">
        <f t="shared" si="9"/>
        <v>0</v>
      </c>
      <c r="E55" s="18">
        <f t="shared" si="5"/>
        <v>0</v>
      </c>
      <c r="F55" s="18">
        <f>IF(E55=0,"",SUM($E$34:E55))</f>
      </c>
      <c r="G55" s="18">
        <f t="shared" si="6"/>
      </c>
      <c r="H55" s="18">
        <v>21</v>
      </c>
      <c r="I55" s="18" t="e">
        <f t="shared" si="7"/>
        <v>#N/A</v>
      </c>
      <c r="J55" s="18">
        <f t="shared" si="8"/>
      </c>
    </row>
    <row r="56" spans="1:10" ht="13.5" hidden="1">
      <c r="A56" s="18">
        <f t="shared" si="2"/>
        <v>0</v>
      </c>
      <c r="B56" s="18">
        <f t="shared" si="3"/>
      </c>
      <c r="C56" s="18">
        <f t="shared" si="4"/>
      </c>
      <c r="D56" s="18">
        <f t="shared" si="9"/>
        <v>0</v>
      </c>
      <c r="E56" s="18">
        <f t="shared" si="5"/>
        <v>0</v>
      </c>
      <c r="F56" s="18">
        <f>IF(E56=0,"",SUM($E$34:E56))</f>
      </c>
      <c r="G56" s="18">
        <f t="shared" si="6"/>
      </c>
      <c r="H56" s="18">
        <v>22</v>
      </c>
      <c r="I56" s="18" t="e">
        <f t="shared" si="7"/>
        <v>#N/A</v>
      </c>
      <c r="J56" s="18">
        <f t="shared" si="8"/>
      </c>
    </row>
    <row r="57" spans="1:10" ht="13.5" hidden="1">
      <c r="A57" s="18">
        <f t="shared" si="2"/>
        <v>0</v>
      </c>
      <c r="B57" s="18">
        <f t="shared" si="3"/>
      </c>
      <c r="C57" s="18">
        <f t="shared" si="4"/>
      </c>
      <c r="D57" s="18">
        <f t="shared" si="9"/>
        <v>0</v>
      </c>
      <c r="E57" s="18">
        <f t="shared" si="5"/>
        <v>0</v>
      </c>
      <c r="F57" s="18">
        <f>IF(E57=0,"",SUM($E$34:E57))</f>
      </c>
      <c r="G57" s="18">
        <f t="shared" si="6"/>
      </c>
      <c r="H57" s="18">
        <v>23</v>
      </c>
      <c r="I57" s="18" t="e">
        <f t="shared" si="7"/>
        <v>#N/A</v>
      </c>
      <c r="J57" s="18">
        <f t="shared" si="8"/>
      </c>
    </row>
    <row r="58" spans="1:10" ht="13.5" hidden="1">
      <c r="A58" s="18">
        <f t="shared" si="2"/>
        <v>0</v>
      </c>
      <c r="B58" s="18">
        <f t="shared" si="3"/>
      </c>
      <c r="C58" s="18">
        <f t="shared" si="4"/>
      </c>
      <c r="D58" s="18">
        <f t="shared" si="9"/>
        <v>0</v>
      </c>
      <c r="E58" s="18">
        <f t="shared" si="5"/>
        <v>0</v>
      </c>
      <c r="F58" s="18">
        <f>IF(E58=0,"",SUM($E$34:E58))</f>
      </c>
      <c r="G58" s="18">
        <f t="shared" si="6"/>
      </c>
      <c r="H58" s="18">
        <v>24</v>
      </c>
      <c r="I58" s="18" t="e">
        <f t="shared" si="7"/>
        <v>#N/A</v>
      </c>
      <c r="J58" s="18">
        <f t="shared" si="8"/>
      </c>
    </row>
    <row r="59" spans="1:10" ht="13.5" hidden="1">
      <c r="A59" s="18">
        <f t="shared" si="2"/>
        <v>0</v>
      </c>
      <c r="B59" s="18">
        <f t="shared" si="3"/>
      </c>
      <c r="C59" s="18">
        <f t="shared" si="4"/>
      </c>
      <c r="D59" s="18">
        <f t="shared" si="9"/>
        <v>0</v>
      </c>
      <c r="E59" s="18">
        <f t="shared" si="5"/>
        <v>0</v>
      </c>
      <c r="F59" s="18">
        <f>IF(E59=0,"",SUM($E$34:E59))</f>
      </c>
      <c r="G59" s="18">
        <f t="shared" si="6"/>
      </c>
      <c r="H59" s="18">
        <v>25</v>
      </c>
      <c r="I59" s="18" t="e">
        <f t="shared" si="7"/>
        <v>#N/A</v>
      </c>
      <c r="J59" s="18">
        <f t="shared" si="8"/>
      </c>
    </row>
    <row r="60" ht="13.5" hidden="1"/>
    <row r="61" ht="13.5" hidden="1"/>
    <row r="62" spans="1:4" ht="13.5" hidden="1">
      <c r="A62" s="18">
        <f aca="true" ca="1" t="shared" si="10" ref="A62:A86">RAND()</f>
        <v>0.8134192999662133</v>
      </c>
      <c r="B62" s="18">
        <f aca="true" t="shared" si="11" ref="B62:B86">RANK(A62,$A$62:$A$86)</f>
        <v>5</v>
      </c>
      <c r="C62" s="18">
        <f>VLOOKUP(B62,'語彙表'!$A$4:$B$28,2,FALSE)</f>
        <v>0</v>
      </c>
      <c r="D62" s="18">
        <f>VLOOKUP(B62,'語彙表'!$A$4:$D$28,4,FALSE)</f>
        <v>0</v>
      </c>
    </row>
    <row r="63" spans="1:4" ht="13.5" hidden="1">
      <c r="A63" s="18">
        <f ca="1" t="shared" si="10"/>
        <v>0.5041529745410314</v>
      </c>
      <c r="B63" s="18">
        <f t="shared" si="11"/>
        <v>12</v>
      </c>
      <c r="C63" s="18">
        <f>VLOOKUP(B63,'語彙表'!$A$4:$B$28,2,FALSE)</f>
        <v>0</v>
      </c>
      <c r="D63" s="18">
        <f>VLOOKUP(B63,'語彙表'!$A$4:$D$28,4,FALSE)</f>
        <v>0</v>
      </c>
    </row>
    <row r="64" spans="1:4" ht="13.5" hidden="1">
      <c r="A64" s="18">
        <f ca="1" t="shared" si="10"/>
        <v>0.33402203531626107</v>
      </c>
      <c r="B64" s="18">
        <f t="shared" si="11"/>
        <v>16</v>
      </c>
      <c r="C64" s="18">
        <f>VLOOKUP(B64,'語彙表'!$A$4:$B$28,2,FALSE)</f>
        <v>0</v>
      </c>
      <c r="D64" s="18">
        <f>VLOOKUP(B64,'語彙表'!$A$4:$D$28,4,FALSE)</f>
        <v>0</v>
      </c>
    </row>
    <row r="65" spans="1:4" ht="13.5" hidden="1">
      <c r="A65" s="18">
        <f ca="1" t="shared" si="10"/>
        <v>0.7319243442653276</v>
      </c>
      <c r="B65" s="18">
        <f t="shared" si="11"/>
        <v>7</v>
      </c>
      <c r="C65" s="18">
        <f>VLOOKUP(B65,'語彙表'!$A$4:$B$28,2,FALSE)</f>
        <v>0</v>
      </c>
      <c r="D65" s="18">
        <f>VLOOKUP(B65,'語彙表'!$A$4:$D$28,4,FALSE)</f>
        <v>0</v>
      </c>
    </row>
    <row r="66" spans="1:4" ht="13.5" hidden="1">
      <c r="A66" s="18">
        <f ca="1" t="shared" si="10"/>
        <v>0.832211615506214</v>
      </c>
      <c r="B66" s="18">
        <f t="shared" si="11"/>
        <v>4</v>
      </c>
      <c r="C66" s="18">
        <f>VLOOKUP(B66,'語彙表'!$A$4:$B$28,2,FALSE)</f>
        <v>0</v>
      </c>
      <c r="D66" s="18">
        <f>VLOOKUP(B66,'語彙表'!$A$4:$D$28,4,FALSE)</f>
        <v>0</v>
      </c>
    </row>
    <row r="67" spans="1:4" ht="13.5" hidden="1">
      <c r="A67" s="18">
        <f ca="1" t="shared" si="10"/>
        <v>0.797687216609936</v>
      </c>
      <c r="B67" s="18">
        <f t="shared" si="11"/>
        <v>6</v>
      </c>
      <c r="C67" s="18">
        <f>VLOOKUP(B67,'語彙表'!$A$4:$B$28,2,FALSE)</f>
        <v>0</v>
      </c>
      <c r="D67" s="18">
        <f>VLOOKUP(B67,'語彙表'!$A$4:$D$28,4,FALSE)</f>
        <v>0</v>
      </c>
    </row>
    <row r="68" spans="1:4" ht="13.5" hidden="1">
      <c r="A68" s="18">
        <f ca="1" t="shared" si="10"/>
        <v>0.611602274496347</v>
      </c>
      <c r="B68" s="18">
        <f t="shared" si="11"/>
        <v>9</v>
      </c>
      <c r="C68" s="18">
        <f>VLOOKUP(B68,'語彙表'!$A$4:$B$28,2,FALSE)</f>
        <v>0</v>
      </c>
      <c r="D68" s="18">
        <f>VLOOKUP(B68,'語彙表'!$A$4:$D$28,4,FALSE)</f>
        <v>0</v>
      </c>
    </row>
    <row r="69" spans="1:4" ht="13.5" hidden="1">
      <c r="A69" s="18">
        <f ca="1" t="shared" si="10"/>
        <v>0.4507744073283755</v>
      </c>
      <c r="B69" s="18">
        <f t="shared" si="11"/>
        <v>14</v>
      </c>
      <c r="C69" s="18">
        <f>VLOOKUP(B69,'語彙表'!$A$4:$B$28,2,FALSE)</f>
        <v>0</v>
      </c>
      <c r="D69" s="18">
        <f>VLOOKUP(B69,'語彙表'!$A$4:$D$28,4,FALSE)</f>
        <v>0</v>
      </c>
    </row>
    <row r="70" spans="1:4" ht="13.5" hidden="1">
      <c r="A70" s="18">
        <f ca="1" t="shared" si="10"/>
        <v>0.9721002997404968</v>
      </c>
      <c r="B70" s="18">
        <f t="shared" si="11"/>
        <v>1</v>
      </c>
      <c r="C70" s="18">
        <f>VLOOKUP(B70,'語彙表'!$A$4:$B$28,2,FALSE)</f>
        <v>0</v>
      </c>
      <c r="D70" s="18">
        <f>VLOOKUP(B70,'語彙表'!$A$4:$D$28,4,FALSE)</f>
        <v>0</v>
      </c>
    </row>
    <row r="71" spans="1:4" ht="13.5" hidden="1">
      <c r="A71" s="18">
        <f ca="1" t="shared" si="10"/>
        <v>0.8919107380297948</v>
      </c>
      <c r="B71" s="18">
        <f t="shared" si="11"/>
        <v>2</v>
      </c>
      <c r="C71" s="18">
        <f>VLOOKUP(B71,'語彙表'!$A$4:$B$28,2,FALSE)</f>
        <v>0</v>
      </c>
      <c r="D71" s="18">
        <f>VLOOKUP(B71,'語彙表'!$A$4:$D$28,4,FALSE)</f>
        <v>0</v>
      </c>
    </row>
    <row r="72" spans="1:4" ht="13.5" hidden="1">
      <c r="A72" s="18">
        <f ca="1" t="shared" si="10"/>
        <v>0.46261474173944106</v>
      </c>
      <c r="B72" s="18">
        <f t="shared" si="11"/>
        <v>13</v>
      </c>
      <c r="C72" s="18">
        <f>VLOOKUP(B72,'語彙表'!$A$4:$B$28,2,FALSE)</f>
        <v>0</v>
      </c>
      <c r="D72" s="18">
        <f>VLOOKUP(B72,'語彙表'!$A$4:$D$28,4,FALSE)</f>
        <v>0</v>
      </c>
    </row>
    <row r="73" spans="1:4" ht="13.5" hidden="1">
      <c r="A73" s="18">
        <f ca="1" t="shared" si="10"/>
        <v>0.007887136360127833</v>
      </c>
      <c r="B73" s="18">
        <f t="shared" si="11"/>
        <v>25</v>
      </c>
      <c r="C73" s="18">
        <f>VLOOKUP(B73,'語彙表'!$A$4:$B$28,2,FALSE)</f>
        <v>0</v>
      </c>
      <c r="D73" s="18">
        <f>VLOOKUP(B73,'語彙表'!$A$4:$D$28,4,FALSE)</f>
        <v>0</v>
      </c>
    </row>
    <row r="74" spans="1:4" ht="13.5" hidden="1">
      <c r="A74" s="18">
        <f ca="1" t="shared" si="10"/>
        <v>0.038925350236562295</v>
      </c>
      <c r="B74" s="18">
        <f t="shared" si="11"/>
        <v>24</v>
      </c>
      <c r="C74" s="18">
        <f>VLOOKUP(B74,'語彙表'!$A$4:$B$28,2,FALSE)</f>
        <v>0</v>
      </c>
      <c r="D74" s="18">
        <f>VLOOKUP(B74,'語彙表'!$A$4:$D$28,4,FALSE)</f>
        <v>0</v>
      </c>
    </row>
    <row r="75" spans="1:4" ht="13.5" hidden="1">
      <c r="A75" s="18">
        <f ca="1" t="shared" si="10"/>
        <v>0.8388583717362899</v>
      </c>
      <c r="B75" s="18">
        <f t="shared" si="11"/>
        <v>3</v>
      </c>
      <c r="C75" s="18">
        <f>VLOOKUP(B75,'語彙表'!$A$4:$B$28,2,FALSE)</f>
        <v>0</v>
      </c>
      <c r="D75" s="18">
        <f>VLOOKUP(B75,'語彙表'!$A$4:$D$28,4,FALSE)</f>
        <v>0</v>
      </c>
    </row>
    <row r="76" spans="1:4" ht="13.5" hidden="1">
      <c r="A76" s="18">
        <f ca="1" t="shared" si="10"/>
        <v>0.14720695119582605</v>
      </c>
      <c r="B76" s="18">
        <f t="shared" si="11"/>
        <v>20</v>
      </c>
      <c r="C76" s="18">
        <f>VLOOKUP(B76,'語彙表'!$A$4:$B$28,2,FALSE)</f>
        <v>0</v>
      </c>
      <c r="D76" s="18">
        <f>VLOOKUP(B76,'語彙表'!$A$4:$D$28,4,FALSE)</f>
        <v>0</v>
      </c>
    </row>
    <row r="77" spans="1:4" ht="13.5" hidden="1">
      <c r="A77" s="18">
        <f ca="1" t="shared" si="10"/>
        <v>0.07176557996129196</v>
      </c>
      <c r="B77" s="18">
        <f t="shared" si="11"/>
        <v>23</v>
      </c>
      <c r="C77" s="18">
        <f>VLOOKUP(B77,'語彙表'!$A$4:$B$28,2,FALSE)</f>
        <v>0</v>
      </c>
      <c r="D77" s="18">
        <f>VLOOKUP(B77,'語彙表'!$A$4:$D$28,4,FALSE)</f>
        <v>0</v>
      </c>
    </row>
    <row r="78" spans="1:4" ht="13.5" hidden="1">
      <c r="A78" s="18">
        <f ca="1" t="shared" si="10"/>
        <v>0.10716316539169202</v>
      </c>
      <c r="B78" s="18">
        <f t="shared" si="11"/>
        <v>21</v>
      </c>
      <c r="C78" s="18">
        <f>VLOOKUP(B78,'語彙表'!$A$4:$B$28,2,FALSE)</f>
        <v>0</v>
      </c>
      <c r="D78" s="18">
        <f>VLOOKUP(B78,'語彙表'!$A$4:$D$28,4,FALSE)</f>
        <v>0</v>
      </c>
    </row>
    <row r="79" spans="1:4" ht="13.5" hidden="1">
      <c r="A79" s="18">
        <f ca="1" t="shared" si="10"/>
        <v>0.5132872081010715</v>
      </c>
      <c r="B79" s="18">
        <f t="shared" si="11"/>
        <v>11</v>
      </c>
      <c r="C79" s="18">
        <f>VLOOKUP(B79,'語彙表'!$A$4:$B$28,2,FALSE)</f>
        <v>0</v>
      </c>
      <c r="D79" s="18">
        <f>VLOOKUP(B79,'語彙表'!$A$4:$D$28,4,FALSE)</f>
        <v>0</v>
      </c>
    </row>
    <row r="80" spans="1:4" ht="13.5" hidden="1">
      <c r="A80" s="18">
        <f ca="1" t="shared" si="10"/>
        <v>0.320479247400387</v>
      </c>
      <c r="B80" s="18">
        <f t="shared" si="11"/>
        <v>17</v>
      </c>
      <c r="C80" s="18">
        <f>VLOOKUP(B80,'語彙表'!$A$4:$B$28,2,FALSE)</f>
        <v>0</v>
      </c>
      <c r="D80" s="18">
        <f>VLOOKUP(B80,'語彙表'!$A$4:$D$28,4,FALSE)</f>
        <v>0</v>
      </c>
    </row>
    <row r="81" spans="1:4" ht="13.5" hidden="1">
      <c r="A81" s="18">
        <f ca="1" t="shared" si="10"/>
        <v>0.3535013409103387</v>
      </c>
      <c r="B81" s="18">
        <f t="shared" si="11"/>
        <v>15</v>
      </c>
      <c r="C81" s="18">
        <f>VLOOKUP(B81,'語彙表'!$A$4:$B$28,2,FALSE)</f>
        <v>0</v>
      </c>
      <c r="D81" s="18">
        <f>VLOOKUP(B81,'語彙表'!$A$4:$D$28,4,FALSE)</f>
        <v>0</v>
      </c>
    </row>
    <row r="82" spans="1:4" ht="13.5" hidden="1">
      <c r="A82" s="18">
        <f ca="1" t="shared" si="10"/>
        <v>0.08850546232657663</v>
      </c>
      <c r="B82" s="18">
        <f t="shared" si="11"/>
        <v>22</v>
      </c>
      <c r="C82" s="18">
        <f>VLOOKUP(B82,'語彙表'!$A$4:$B$28,2,FALSE)</f>
        <v>0</v>
      </c>
      <c r="D82" s="18">
        <f>VLOOKUP(B82,'語彙表'!$A$4:$D$28,4,FALSE)</f>
        <v>0</v>
      </c>
    </row>
    <row r="83" spans="1:4" ht="13.5" hidden="1">
      <c r="A83" s="18">
        <f ca="1" t="shared" si="10"/>
        <v>0.2730744039262012</v>
      </c>
      <c r="B83" s="18">
        <f t="shared" si="11"/>
        <v>18</v>
      </c>
      <c r="C83" s="18">
        <f>VLOOKUP(B83,'語彙表'!$A$4:$B$28,2,FALSE)</f>
        <v>0</v>
      </c>
      <c r="D83" s="18">
        <f>VLOOKUP(B83,'語彙表'!$A$4:$D$28,4,FALSE)</f>
        <v>0</v>
      </c>
    </row>
    <row r="84" spans="1:4" ht="13.5" hidden="1">
      <c r="A84" s="18">
        <f ca="1" t="shared" si="10"/>
        <v>0.6246861411467304</v>
      </c>
      <c r="B84" s="18">
        <f t="shared" si="11"/>
        <v>8</v>
      </c>
      <c r="C84" s="18">
        <f>VLOOKUP(B84,'語彙表'!$A$4:$B$28,2,FALSE)</f>
        <v>0</v>
      </c>
      <c r="D84" s="18">
        <f>VLOOKUP(B84,'語彙表'!$A$4:$D$28,4,FALSE)</f>
        <v>0</v>
      </c>
    </row>
    <row r="85" spans="1:4" ht="13.5" hidden="1">
      <c r="A85" s="18">
        <f ca="1" t="shared" si="10"/>
        <v>0.18600897783974912</v>
      </c>
      <c r="B85" s="18">
        <f t="shared" si="11"/>
        <v>19</v>
      </c>
      <c r="C85" s="18">
        <f>VLOOKUP(B85,'語彙表'!$A$4:$B$28,2,FALSE)</f>
        <v>0</v>
      </c>
      <c r="D85" s="18">
        <f>VLOOKUP(B85,'語彙表'!$A$4:$D$28,4,FALSE)</f>
        <v>0</v>
      </c>
    </row>
    <row r="86" spans="1:4" ht="13.5" hidden="1">
      <c r="A86" s="18">
        <f ca="1" t="shared" si="10"/>
        <v>0.5761695351260765</v>
      </c>
      <c r="B86" s="18">
        <f t="shared" si="11"/>
        <v>10</v>
      </c>
      <c r="C86" s="18">
        <f>VLOOKUP(B86,'語彙表'!$A$4:$B$28,2,FALSE)</f>
        <v>0</v>
      </c>
      <c r="D86" s="18">
        <f>VLOOKUP(B86,'語彙表'!$A$4:$D$28,4,FALSE)</f>
        <v>0</v>
      </c>
    </row>
    <row r="87" ht="13.5" hidden="1"/>
    <row r="88" ht="13.5" hidden="1"/>
    <row r="89" ht="13.5" hidden="1"/>
    <row r="90" spans="1:8" ht="13.5" hidden="1">
      <c r="A90" s="18">
        <v>1</v>
      </c>
      <c r="B90" s="18">
        <f aca="true" t="shared" si="12" ref="B90:B114">J35</f>
      </c>
      <c r="C90" s="18">
        <f ca="1">IF(B90="","",RAND())</f>
      </c>
      <c r="D90" s="18">
        <f>IF(C90="","",RANK(C90,$C$90:$C$115))</f>
      </c>
      <c r="E90" s="18">
        <f>IF(B90="","",VLOOKUP(B90,$C$35:$D$59,2,FALSE))</f>
      </c>
      <c r="F90" s="18">
        <f aca="true" t="shared" si="13" ref="F90:F113">IF(B90="","",D90)</f>
      </c>
      <c r="G90" s="18">
        <f>IF(F90="","",VLOOKUP(F90,$A$90:$E$114,5,FALSE))</f>
      </c>
      <c r="H90" s="18">
        <f>IF(G91="","","、")</f>
      </c>
    </row>
    <row r="91" spans="1:8" ht="13.5" hidden="1">
      <c r="A91" s="18">
        <v>2</v>
      </c>
      <c r="B91" s="18">
        <f t="shared" si="12"/>
      </c>
      <c r="C91" s="18">
        <f aca="true" ca="1" t="shared" si="14" ref="C91:C114">IF(B91="","",RAND())</f>
      </c>
      <c r="D91" s="18">
        <f aca="true" t="shared" si="15" ref="D91:D114">IF(C91="","",RANK(C91,$C$90:$C$115))</f>
      </c>
      <c r="E91" s="18">
        <f aca="true" t="shared" si="16" ref="E91:E114">IF(B91="","",VLOOKUP(B91,$C$35:$D$59,2,FALSE))</f>
      </c>
      <c r="F91" s="18">
        <f t="shared" si="13"/>
      </c>
      <c r="G91" s="18">
        <f aca="true" t="shared" si="17" ref="G91:G114">IF(F91="","",VLOOKUP(F91,$A$90:$E$114,5,FALSE))</f>
      </c>
      <c r="H91" s="18">
        <f aca="true" t="shared" si="18" ref="H91:H114">IF(G92="","","、")</f>
      </c>
    </row>
    <row r="92" spans="1:8" ht="13.5" hidden="1">
      <c r="A92" s="18">
        <v>3</v>
      </c>
      <c r="B92" s="18">
        <f t="shared" si="12"/>
      </c>
      <c r="C92" s="18">
        <f ca="1" t="shared" si="14"/>
      </c>
      <c r="D92" s="18">
        <f t="shared" si="15"/>
      </c>
      <c r="E92" s="18">
        <f t="shared" si="16"/>
      </c>
      <c r="F92" s="18">
        <f t="shared" si="13"/>
      </c>
      <c r="G92" s="18">
        <f t="shared" si="17"/>
      </c>
      <c r="H92" s="18">
        <f t="shared" si="18"/>
      </c>
    </row>
    <row r="93" spans="1:8" ht="13.5" hidden="1">
      <c r="A93" s="18">
        <v>4</v>
      </c>
      <c r="B93" s="18">
        <f t="shared" si="12"/>
      </c>
      <c r="C93" s="18">
        <f ca="1" t="shared" si="14"/>
      </c>
      <c r="D93" s="18">
        <f t="shared" si="15"/>
      </c>
      <c r="E93" s="18">
        <f t="shared" si="16"/>
      </c>
      <c r="F93" s="18">
        <f t="shared" si="13"/>
      </c>
      <c r="G93" s="18">
        <f t="shared" si="17"/>
      </c>
      <c r="H93" s="18">
        <f t="shared" si="18"/>
      </c>
    </row>
    <row r="94" spans="1:8" ht="13.5" hidden="1">
      <c r="A94" s="18">
        <v>5</v>
      </c>
      <c r="B94" s="18">
        <f t="shared" si="12"/>
      </c>
      <c r="C94" s="18">
        <f ca="1" t="shared" si="14"/>
      </c>
      <c r="D94" s="18">
        <f t="shared" si="15"/>
      </c>
      <c r="E94" s="18">
        <f t="shared" si="16"/>
      </c>
      <c r="F94" s="18">
        <f t="shared" si="13"/>
      </c>
      <c r="G94" s="18">
        <f t="shared" si="17"/>
      </c>
      <c r="H94" s="18">
        <f t="shared" si="18"/>
      </c>
    </row>
    <row r="95" spans="1:8" ht="13.5" hidden="1">
      <c r="A95" s="18">
        <v>6</v>
      </c>
      <c r="B95" s="18">
        <f t="shared" si="12"/>
      </c>
      <c r="C95" s="18">
        <f ca="1" t="shared" si="14"/>
      </c>
      <c r="D95" s="18">
        <f t="shared" si="15"/>
      </c>
      <c r="E95" s="18">
        <f t="shared" si="16"/>
      </c>
      <c r="F95" s="18">
        <f t="shared" si="13"/>
      </c>
      <c r="G95" s="18">
        <f t="shared" si="17"/>
      </c>
      <c r="H95" s="18">
        <f t="shared" si="18"/>
      </c>
    </row>
    <row r="96" spans="1:8" ht="13.5" hidden="1">
      <c r="A96" s="18">
        <v>7</v>
      </c>
      <c r="B96" s="18">
        <f t="shared" si="12"/>
      </c>
      <c r="C96" s="18">
        <f ca="1" t="shared" si="14"/>
      </c>
      <c r="D96" s="18">
        <f t="shared" si="15"/>
      </c>
      <c r="E96" s="18">
        <f t="shared" si="16"/>
      </c>
      <c r="F96" s="18">
        <f t="shared" si="13"/>
      </c>
      <c r="G96" s="18">
        <f t="shared" si="17"/>
      </c>
      <c r="H96" s="18">
        <f t="shared" si="18"/>
      </c>
    </row>
    <row r="97" spans="1:8" ht="13.5" hidden="1">
      <c r="A97" s="18">
        <v>8</v>
      </c>
      <c r="B97" s="18">
        <f t="shared" si="12"/>
      </c>
      <c r="C97" s="18">
        <f ca="1" t="shared" si="14"/>
      </c>
      <c r="D97" s="18">
        <f t="shared" si="15"/>
      </c>
      <c r="E97" s="18">
        <f t="shared" si="16"/>
      </c>
      <c r="F97" s="18">
        <f t="shared" si="13"/>
      </c>
      <c r="G97" s="18">
        <f t="shared" si="17"/>
      </c>
      <c r="H97" s="18">
        <f t="shared" si="18"/>
      </c>
    </row>
    <row r="98" spans="1:8" ht="13.5" hidden="1">
      <c r="A98" s="18">
        <v>9</v>
      </c>
      <c r="B98" s="18">
        <f t="shared" si="12"/>
      </c>
      <c r="C98" s="18">
        <f ca="1" t="shared" si="14"/>
      </c>
      <c r="D98" s="18">
        <f t="shared" si="15"/>
      </c>
      <c r="E98" s="18">
        <f t="shared" si="16"/>
      </c>
      <c r="F98" s="18">
        <f t="shared" si="13"/>
      </c>
      <c r="G98" s="18">
        <f t="shared" si="17"/>
      </c>
      <c r="H98" s="18">
        <f t="shared" si="18"/>
      </c>
    </row>
    <row r="99" spans="1:8" ht="13.5" hidden="1">
      <c r="A99" s="18">
        <v>10</v>
      </c>
      <c r="B99" s="18">
        <f t="shared" si="12"/>
      </c>
      <c r="C99" s="18">
        <f ca="1" t="shared" si="14"/>
      </c>
      <c r="D99" s="18">
        <f t="shared" si="15"/>
      </c>
      <c r="E99" s="18">
        <f t="shared" si="16"/>
      </c>
      <c r="F99" s="18">
        <f t="shared" si="13"/>
      </c>
      <c r="G99" s="18">
        <f t="shared" si="17"/>
      </c>
      <c r="H99" s="18">
        <f t="shared" si="18"/>
      </c>
    </row>
    <row r="100" spans="1:8" ht="13.5" hidden="1">
      <c r="A100" s="18">
        <v>11</v>
      </c>
      <c r="B100" s="18">
        <f t="shared" si="12"/>
      </c>
      <c r="C100" s="18">
        <f ca="1" t="shared" si="14"/>
      </c>
      <c r="D100" s="18">
        <f t="shared" si="15"/>
      </c>
      <c r="E100" s="18">
        <f t="shared" si="16"/>
      </c>
      <c r="F100" s="18">
        <f t="shared" si="13"/>
      </c>
      <c r="G100" s="18">
        <f t="shared" si="17"/>
      </c>
      <c r="H100" s="18">
        <f t="shared" si="18"/>
      </c>
    </row>
    <row r="101" spans="1:8" ht="13.5" hidden="1">
      <c r="A101" s="18">
        <v>12</v>
      </c>
      <c r="B101" s="18">
        <f t="shared" si="12"/>
      </c>
      <c r="C101" s="18">
        <f ca="1" t="shared" si="14"/>
      </c>
      <c r="D101" s="18">
        <f t="shared" si="15"/>
      </c>
      <c r="E101" s="18">
        <f t="shared" si="16"/>
      </c>
      <c r="F101" s="18">
        <f t="shared" si="13"/>
      </c>
      <c r="G101" s="18">
        <f t="shared" si="17"/>
      </c>
      <c r="H101" s="18">
        <f t="shared" si="18"/>
      </c>
    </row>
    <row r="102" spans="1:8" ht="13.5" hidden="1">
      <c r="A102" s="18">
        <v>13</v>
      </c>
      <c r="B102" s="18">
        <f t="shared" si="12"/>
      </c>
      <c r="C102" s="18">
        <f ca="1" t="shared" si="14"/>
      </c>
      <c r="D102" s="18">
        <f t="shared" si="15"/>
      </c>
      <c r="E102" s="18">
        <f t="shared" si="16"/>
      </c>
      <c r="F102" s="18">
        <f t="shared" si="13"/>
      </c>
      <c r="G102" s="18">
        <f t="shared" si="17"/>
      </c>
      <c r="H102" s="18">
        <f t="shared" si="18"/>
      </c>
    </row>
    <row r="103" spans="1:8" ht="13.5" hidden="1">
      <c r="A103" s="18">
        <v>14</v>
      </c>
      <c r="B103" s="18">
        <f t="shared" si="12"/>
      </c>
      <c r="C103" s="18">
        <f ca="1" t="shared" si="14"/>
      </c>
      <c r="D103" s="18">
        <f t="shared" si="15"/>
      </c>
      <c r="E103" s="18">
        <f t="shared" si="16"/>
      </c>
      <c r="F103" s="18">
        <f t="shared" si="13"/>
      </c>
      <c r="G103" s="18">
        <f t="shared" si="17"/>
      </c>
      <c r="H103" s="18">
        <f t="shared" si="18"/>
      </c>
    </row>
    <row r="104" spans="1:8" ht="13.5" hidden="1">
      <c r="A104" s="18">
        <v>15</v>
      </c>
      <c r="B104" s="18">
        <f t="shared" si="12"/>
      </c>
      <c r="C104" s="18">
        <f ca="1" t="shared" si="14"/>
      </c>
      <c r="D104" s="18">
        <f t="shared" si="15"/>
      </c>
      <c r="E104" s="18">
        <f t="shared" si="16"/>
      </c>
      <c r="F104" s="18">
        <f t="shared" si="13"/>
      </c>
      <c r="G104" s="18">
        <f t="shared" si="17"/>
      </c>
      <c r="H104" s="18">
        <f t="shared" si="18"/>
      </c>
    </row>
    <row r="105" spans="1:8" ht="13.5" hidden="1">
      <c r="A105" s="18">
        <v>16</v>
      </c>
      <c r="B105" s="18">
        <f t="shared" si="12"/>
      </c>
      <c r="C105" s="18">
        <f ca="1" t="shared" si="14"/>
      </c>
      <c r="D105" s="18">
        <f t="shared" si="15"/>
      </c>
      <c r="E105" s="18">
        <f t="shared" si="16"/>
      </c>
      <c r="F105" s="18">
        <f t="shared" si="13"/>
      </c>
      <c r="G105" s="18">
        <f t="shared" si="17"/>
      </c>
      <c r="H105" s="18">
        <f t="shared" si="18"/>
      </c>
    </row>
    <row r="106" spans="1:8" ht="13.5" hidden="1">
      <c r="A106" s="18">
        <v>17</v>
      </c>
      <c r="B106" s="18">
        <f t="shared" si="12"/>
      </c>
      <c r="C106" s="18">
        <f ca="1" t="shared" si="14"/>
      </c>
      <c r="D106" s="18">
        <f t="shared" si="15"/>
      </c>
      <c r="E106" s="18">
        <f t="shared" si="16"/>
      </c>
      <c r="F106" s="18">
        <f t="shared" si="13"/>
      </c>
      <c r="G106" s="18">
        <f t="shared" si="17"/>
      </c>
      <c r="H106" s="18">
        <f t="shared" si="18"/>
      </c>
    </row>
    <row r="107" spans="1:8" ht="13.5" hidden="1">
      <c r="A107" s="18">
        <v>18</v>
      </c>
      <c r="B107" s="18">
        <f t="shared" si="12"/>
      </c>
      <c r="C107" s="18">
        <f ca="1" t="shared" si="14"/>
      </c>
      <c r="D107" s="18">
        <f t="shared" si="15"/>
      </c>
      <c r="E107" s="18">
        <f t="shared" si="16"/>
      </c>
      <c r="F107" s="18">
        <f t="shared" si="13"/>
      </c>
      <c r="G107" s="18">
        <f t="shared" si="17"/>
      </c>
      <c r="H107" s="18">
        <f t="shared" si="18"/>
      </c>
    </row>
    <row r="108" spans="1:8" ht="13.5" hidden="1">
      <c r="A108" s="18">
        <v>19</v>
      </c>
      <c r="B108" s="18">
        <f t="shared" si="12"/>
      </c>
      <c r="C108" s="18">
        <f ca="1" t="shared" si="14"/>
      </c>
      <c r="D108" s="18">
        <f t="shared" si="15"/>
      </c>
      <c r="E108" s="18">
        <f t="shared" si="16"/>
      </c>
      <c r="F108" s="18">
        <f t="shared" si="13"/>
      </c>
      <c r="G108" s="18">
        <f t="shared" si="17"/>
      </c>
      <c r="H108" s="18">
        <f t="shared" si="18"/>
      </c>
    </row>
    <row r="109" spans="1:8" ht="13.5" hidden="1">
      <c r="A109" s="18">
        <v>20</v>
      </c>
      <c r="B109" s="18">
        <f t="shared" si="12"/>
      </c>
      <c r="C109" s="18">
        <f ca="1" t="shared" si="14"/>
      </c>
      <c r="D109" s="18">
        <f t="shared" si="15"/>
      </c>
      <c r="E109" s="18">
        <f t="shared" si="16"/>
      </c>
      <c r="F109" s="18">
        <f t="shared" si="13"/>
      </c>
      <c r="G109" s="18">
        <f t="shared" si="17"/>
      </c>
      <c r="H109" s="18">
        <f t="shared" si="18"/>
      </c>
    </row>
    <row r="110" spans="1:8" ht="13.5" hidden="1">
      <c r="A110" s="18">
        <v>21</v>
      </c>
      <c r="B110" s="18">
        <f t="shared" si="12"/>
      </c>
      <c r="C110" s="18">
        <f ca="1" t="shared" si="14"/>
      </c>
      <c r="D110" s="18">
        <f t="shared" si="15"/>
      </c>
      <c r="E110" s="18">
        <f t="shared" si="16"/>
      </c>
      <c r="F110" s="18">
        <f t="shared" si="13"/>
      </c>
      <c r="G110" s="18">
        <f t="shared" si="17"/>
      </c>
      <c r="H110" s="18">
        <f t="shared" si="18"/>
      </c>
    </row>
    <row r="111" spans="1:8" ht="13.5" hidden="1">
      <c r="A111" s="18">
        <v>22</v>
      </c>
      <c r="B111" s="18">
        <f t="shared" si="12"/>
      </c>
      <c r="C111" s="18">
        <f ca="1" t="shared" si="14"/>
      </c>
      <c r="D111" s="18">
        <f t="shared" si="15"/>
      </c>
      <c r="E111" s="18">
        <f t="shared" si="16"/>
      </c>
      <c r="F111" s="18">
        <f t="shared" si="13"/>
      </c>
      <c r="G111" s="18">
        <f t="shared" si="17"/>
      </c>
      <c r="H111" s="18">
        <f t="shared" si="18"/>
      </c>
    </row>
    <row r="112" spans="1:8" ht="13.5" hidden="1">
      <c r="A112" s="18">
        <v>23</v>
      </c>
      <c r="B112" s="18">
        <f t="shared" si="12"/>
      </c>
      <c r="C112" s="18">
        <f ca="1" t="shared" si="14"/>
      </c>
      <c r="D112" s="18">
        <f t="shared" si="15"/>
      </c>
      <c r="E112" s="18">
        <f t="shared" si="16"/>
      </c>
      <c r="F112" s="18">
        <f t="shared" si="13"/>
      </c>
      <c r="G112" s="18">
        <f t="shared" si="17"/>
      </c>
      <c r="H112" s="18">
        <f t="shared" si="18"/>
      </c>
    </row>
    <row r="113" spans="1:8" ht="13.5" hidden="1">
      <c r="A113" s="18">
        <v>24</v>
      </c>
      <c r="B113" s="18">
        <f t="shared" si="12"/>
      </c>
      <c r="C113" s="18">
        <f ca="1" t="shared" si="14"/>
      </c>
      <c r="D113" s="18">
        <f t="shared" si="15"/>
      </c>
      <c r="E113" s="18">
        <f t="shared" si="16"/>
      </c>
      <c r="F113" s="18">
        <f t="shared" si="13"/>
      </c>
      <c r="G113" s="18">
        <f t="shared" si="17"/>
      </c>
      <c r="H113" s="18">
        <f t="shared" si="18"/>
      </c>
    </row>
    <row r="114" spans="1:8" ht="13.5" hidden="1">
      <c r="A114" s="18">
        <v>25</v>
      </c>
      <c r="B114" s="18">
        <f t="shared" si="12"/>
      </c>
      <c r="C114" s="18">
        <f ca="1" t="shared" si="14"/>
      </c>
      <c r="D114" s="18">
        <f t="shared" si="15"/>
      </c>
      <c r="E114" s="18">
        <f t="shared" si="16"/>
      </c>
      <c r="F114" s="18">
        <f>IF(B114="","",D114)</f>
      </c>
      <c r="G114" s="18">
        <f t="shared" si="17"/>
      </c>
      <c r="H114" s="18">
        <f t="shared" si="18"/>
      </c>
    </row>
    <row r="115" ht="13.5" hidden="1">
      <c r="A115" s="18">
        <f>G90&amp;H90&amp;G91&amp;H91&amp;G92&amp;H92&amp;G93&amp;H93&amp;G94&amp;H94&amp;G95&amp;H95&amp;G96&amp;H96&amp;G97&amp;H97&amp;G98&amp;H98&amp;G99&amp;H99&amp;G100&amp;H100&amp;G101&amp;H101&amp;G102&amp;H102&amp;G103&amp;H103&amp;G104&amp;H104&amp;G105&amp;H105&amp;G106&amp;H106&amp;G107&amp;H107&amp;G108&amp;H108&amp;G109&amp;H109&amp;G110&amp;H110&amp;G111&amp;H111&amp;G112&amp;H112&amp;G113&amp;H113&amp;G114&amp;H114</f>
      </c>
    </row>
    <row r="116" ht="13.5" hidden="1"/>
  </sheetData>
  <mergeCells count="28">
    <mergeCell ref="B33:I33"/>
    <mergeCell ref="B11:I11"/>
    <mergeCell ref="A1:I1"/>
    <mergeCell ref="A2:B2"/>
    <mergeCell ref="B9:I9"/>
    <mergeCell ref="B10:I10"/>
    <mergeCell ref="B7:H7"/>
    <mergeCell ref="B12:I12"/>
    <mergeCell ref="B13:I13"/>
    <mergeCell ref="B14:I14"/>
    <mergeCell ref="B15:I15"/>
    <mergeCell ref="B16:I16"/>
    <mergeCell ref="B17:I17"/>
    <mergeCell ref="B18:I18"/>
    <mergeCell ref="B19:I19"/>
    <mergeCell ref="B24:I24"/>
    <mergeCell ref="B25:I25"/>
    <mergeCell ref="B20:I20"/>
    <mergeCell ref="B21:I21"/>
    <mergeCell ref="B22:I22"/>
    <mergeCell ref="B23:I23"/>
    <mergeCell ref="B26:I26"/>
    <mergeCell ref="B31:I31"/>
    <mergeCell ref="B32:I32"/>
    <mergeCell ref="B27:I27"/>
    <mergeCell ref="B28:I28"/>
    <mergeCell ref="B29:I29"/>
    <mergeCell ref="B30:I30"/>
  </mergeCells>
  <conditionalFormatting sqref="B7:H7">
    <cfRule type="cellIs" priority="1" dxfId="0" operator="notEqual" stopIfTrue="1">
      <formula>""</formula>
    </cfRule>
  </conditionalFormatting>
  <printOptions/>
  <pageMargins left="0.75" right="0.75" top="1" bottom="1" header="0.512" footer="0.512"/>
  <pageSetup horizontalDpi="600" verticalDpi="600" orientation="portrait" paperSize="9" r:id="rId1"/>
  <headerFooter alignWithMargins="0">
    <oddFooter>&amp;R「むらログ」日本語教師の仕事術
http://mongolia.seesaa.net/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87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10.50390625" style="18" bestFit="1" customWidth="1"/>
    <col min="2" max="16384" width="9.00390625" style="18" customWidth="1"/>
  </cols>
  <sheetData>
    <row r="1" spans="1:9" ht="13.5">
      <c r="A1" s="37" t="s">
        <v>8</v>
      </c>
      <c r="B1" s="37"/>
      <c r="C1" s="37"/>
      <c r="D1" s="37"/>
      <c r="E1" s="37"/>
      <c r="F1" s="37"/>
      <c r="G1" s="37"/>
      <c r="H1" s="37"/>
      <c r="I1" s="37"/>
    </row>
    <row r="2" spans="1:2" ht="13.5">
      <c r="A2" s="38">
        <f ca="1">TODAY()</f>
        <v>39529</v>
      </c>
      <c r="B2" s="38"/>
    </row>
    <row r="3" spans="3:9" ht="13.5">
      <c r="C3" s="19" t="s">
        <v>46</v>
      </c>
      <c r="D3" s="20"/>
      <c r="E3" s="19" t="s">
        <v>10</v>
      </c>
      <c r="F3" s="20"/>
      <c r="G3" s="19" t="s">
        <v>9</v>
      </c>
      <c r="H3" s="21"/>
      <c r="I3" s="21"/>
    </row>
    <row r="4" ht="21" customHeight="1"/>
    <row r="5" ht="13.5">
      <c r="A5" s="18" t="s">
        <v>35</v>
      </c>
    </row>
    <row r="6" ht="20.25" customHeight="1"/>
    <row r="7" spans="1:9" ht="24.75" customHeight="1">
      <c r="A7" s="22">
        <f>IF(B7="","",1)</f>
      </c>
      <c r="B7" s="43">
        <f>IF(I36="","",I36)</f>
      </c>
      <c r="C7" s="43"/>
      <c r="D7" s="43"/>
      <c r="E7" s="43"/>
      <c r="F7" s="43"/>
      <c r="G7" s="43"/>
      <c r="H7" s="43"/>
      <c r="I7" s="43"/>
    </row>
    <row r="8" spans="1:9" ht="24.75" customHeight="1">
      <c r="A8" s="22">
        <f>IF(B8="","",A7+1)</f>
      </c>
      <c r="B8" s="43">
        <f aca="true" t="shared" si="0" ref="B8:B19">IF(I37="","",I37)</f>
      </c>
      <c r="C8" s="43"/>
      <c r="D8" s="43"/>
      <c r="E8" s="43"/>
      <c r="F8" s="43"/>
      <c r="G8" s="43"/>
      <c r="H8" s="43"/>
      <c r="I8" s="43"/>
    </row>
    <row r="9" spans="1:9" ht="24.75" customHeight="1">
      <c r="A9" s="22">
        <f aca="true" t="shared" si="1" ref="A9:A31">IF(B9="","",A8+1)</f>
      </c>
      <c r="B9" s="43">
        <f t="shared" si="0"/>
      </c>
      <c r="C9" s="43"/>
      <c r="D9" s="43"/>
      <c r="E9" s="43"/>
      <c r="F9" s="43"/>
      <c r="G9" s="43"/>
      <c r="H9" s="43"/>
      <c r="I9" s="43"/>
    </row>
    <row r="10" spans="1:9" ht="24.75" customHeight="1">
      <c r="A10" s="22">
        <f t="shared" si="1"/>
      </c>
      <c r="B10" s="43">
        <f t="shared" si="0"/>
      </c>
      <c r="C10" s="43"/>
      <c r="D10" s="43"/>
      <c r="E10" s="43"/>
      <c r="F10" s="43"/>
      <c r="G10" s="43"/>
      <c r="H10" s="43"/>
      <c r="I10" s="43"/>
    </row>
    <row r="11" spans="1:9" ht="24.75" customHeight="1">
      <c r="A11" s="22">
        <f t="shared" si="1"/>
      </c>
      <c r="B11" s="43">
        <f t="shared" si="0"/>
      </c>
      <c r="C11" s="43"/>
      <c r="D11" s="43"/>
      <c r="E11" s="43"/>
      <c r="F11" s="43"/>
      <c r="G11" s="43"/>
      <c r="H11" s="43"/>
      <c r="I11" s="43"/>
    </row>
    <row r="12" spans="1:9" ht="24.75" customHeight="1">
      <c r="A12" s="22">
        <f t="shared" si="1"/>
      </c>
      <c r="B12" s="43">
        <f t="shared" si="0"/>
      </c>
      <c r="C12" s="43"/>
      <c r="D12" s="43"/>
      <c r="E12" s="43"/>
      <c r="F12" s="43"/>
      <c r="G12" s="43"/>
      <c r="H12" s="43"/>
      <c r="I12" s="43"/>
    </row>
    <row r="13" spans="1:9" ht="24.75" customHeight="1">
      <c r="A13" s="22">
        <f t="shared" si="1"/>
      </c>
      <c r="B13" s="43">
        <f t="shared" si="0"/>
      </c>
      <c r="C13" s="43"/>
      <c r="D13" s="43"/>
      <c r="E13" s="43"/>
      <c r="F13" s="43"/>
      <c r="G13" s="43"/>
      <c r="H13" s="43"/>
      <c r="I13" s="43"/>
    </row>
    <row r="14" spans="1:9" ht="24.75" customHeight="1">
      <c r="A14" s="22">
        <f t="shared" si="1"/>
      </c>
      <c r="B14" s="43">
        <f t="shared" si="0"/>
      </c>
      <c r="C14" s="43"/>
      <c r="D14" s="43"/>
      <c r="E14" s="43"/>
      <c r="F14" s="43"/>
      <c r="G14" s="43"/>
      <c r="H14" s="43"/>
      <c r="I14" s="43"/>
    </row>
    <row r="15" spans="1:9" ht="24.75" customHeight="1">
      <c r="A15" s="22">
        <f t="shared" si="1"/>
      </c>
      <c r="B15" s="43">
        <f t="shared" si="0"/>
      </c>
      <c r="C15" s="43"/>
      <c r="D15" s="43"/>
      <c r="E15" s="43"/>
      <c r="F15" s="43"/>
      <c r="G15" s="43"/>
      <c r="H15" s="43"/>
      <c r="I15" s="43"/>
    </row>
    <row r="16" spans="1:9" ht="24.75" customHeight="1">
      <c r="A16" s="22">
        <f t="shared" si="1"/>
      </c>
      <c r="B16" s="43">
        <f t="shared" si="0"/>
      </c>
      <c r="C16" s="43"/>
      <c r="D16" s="43"/>
      <c r="E16" s="43"/>
      <c r="F16" s="43"/>
      <c r="G16" s="43"/>
      <c r="H16" s="43"/>
      <c r="I16" s="43"/>
    </row>
    <row r="17" spans="1:9" ht="24.75" customHeight="1">
      <c r="A17" s="22">
        <f t="shared" si="1"/>
      </c>
      <c r="B17" s="43">
        <f t="shared" si="0"/>
      </c>
      <c r="C17" s="43"/>
      <c r="D17" s="43"/>
      <c r="E17" s="43"/>
      <c r="F17" s="43"/>
      <c r="G17" s="43"/>
      <c r="H17" s="43"/>
      <c r="I17" s="43"/>
    </row>
    <row r="18" spans="1:9" ht="24.75" customHeight="1">
      <c r="A18" s="22">
        <f t="shared" si="1"/>
      </c>
      <c r="B18" s="43">
        <f t="shared" si="0"/>
      </c>
      <c r="C18" s="43"/>
      <c r="D18" s="43"/>
      <c r="E18" s="43"/>
      <c r="F18" s="43"/>
      <c r="G18" s="43"/>
      <c r="H18" s="43"/>
      <c r="I18" s="43"/>
    </row>
    <row r="19" spans="1:9" ht="24.75" customHeight="1">
      <c r="A19" s="22">
        <f>IF(B19="","",A18+1)</f>
      </c>
      <c r="B19" s="43">
        <f t="shared" si="0"/>
      </c>
      <c r="C19" s="43"/>
      <c r="D19" s="43"/>
      <c r="E19" s="43"/>
      <c r="F19" s="43"/>
      <c r="G19" s="43"/>
      <c r="H19" s="43"/>
      <c r="I19" s="43"/>
    </row>
    <row r="20" spans="1:9" ht="24.75" customHeight="1">
      <c r="A20" s="22">
        <f t="shared" si="1"/>
      </c>
      <c r="B20" s="43">
        <f>IF(I49="","",I49)</f>
      </c>
      <c r="C20" s="43"/>
      <c r="D20" s="43"/>
      <c r="E20" s="43"/>
      <c r="F20" s="43"/>
      <c r="G20" s="43"/>
      <c r="H20" s="43"/>
      <c r="I20" s="43"/>
    </row>
    <row r="21" spans="1:9" ht="24.75" customHeight="1">
      <c r="A21" s="22">
        <f t="shared" si="1"/>
      </c>
      <c r="B21" s="43">
        <f aca="true" t="shared" si="2" ref="B21:B31">IF(I50="","",I50)</f>
      </c>
      <c r="C21" s="43"/>
      <c r="D21" s="43"/>
      <c r="E21" s="43"/>
      <c r="F21" s="43"/>
      <c r="G21" s="43"/>
      <c r="H21" s="43"/>
      <c r="I21" s="43"/>
    </row>
    <row r="22" spans="1:9" ht="24.75" customHeight="1">
      <c r="A22" s="22">
        <f t="shared" si="1"/>
      </c>
      <c r="B22" s="43">
        <f t="shared" si="2"/>
      </c>
      <c r="C22" s="43"/>
      <c r="D22" s="43"/>
      <c r="E22" s="43"/>
      <c r="F22" s="43"/>
      <c r="G22" s="43"/>
      <c r="H22" s="43"/>
      <c r="I22" s="43"/>
    </row>
    <row r="23" spans="1:9" ht="24.75" customHeight="1">
      <c r="A23" s="22">
        <f t="shared" si="1"/>
      </c>
      <c r="B23" s="43">
        <f t="shared" si="2"/>
      </c>
      <c r="C23" s="43"/>
      <c r="D23" s="43"/>
      <c r="E23" s="43"/>
      <c r="F23" s="43"/>
      <c r="G23" s="43"/>
      <c r="H23" s="43"/>
      <c r="I23" s="43"/>
    </row>
    <row r="24" spans="1:9" ht="24.75" customHeight="1">
      <c r="A24" s="22">
        <f t="shared" si="1"/>
      </c>
      <c r="B24" s="43">
        <f t="shared" si="2"/>
      </c>
      <c r="C24" s="43"/>
      <c r="D24" s="43"/>
      <c r="E24" s="43"/>
      <c r="F24" s="43"/>
      <c r="G24" s="43"/>
      <c r="H24" s="43"/>
      <c r="I24" s="43"/>
    </row>
    <row r="25" spans="1:9" ht="24.75" customHeight="1">
      <c r="A25" s="22">
        <f t="shared" si="1"/>
      </c>
      <c r="B25" s="43">
        <f t="shared" si="2"/>
      </c>
      <c r="C25" s="43"/>
      <c r="D25" s="43"/>
      <c r="E25" s="43"/>
      <c r="F25" s="43"/>
      <c r="G25" s="43"/>
      <c r="H25" s="43"/>
      <c r="I25" s="43"/>
    </row>
    <row r="26" spans="1:9" ht="24.75" customHeight="1">
      <c r="A26" s="22">
        <f>IF(B26="","",A25+1)</f>
      </c>
      <c r="B26" s="43">
        <f t="shared" si="2"/>
      </c>
      <c r="C26" s="43"/>
      <c r="D26" s="43"/>
      <c r="E26" s="43"/>
      <c r="F26" s="43"/>
      <c r="G26" s="43"/>
      <c r="H26" s="43"/>
      <c r="I26" s="43"/>
    </row>
    <row r="27" spans="1:9" ht="24.75" customHeight="1">
      <c r="A27" s="22">
        <f t="shared" si="1"/>
      </c>
      <c r="B27" s="43">
        <f t="shared" si="2"/>
      </c>
      <c r="C27" s="43"/>
      <c r="D27" s="43"/>
      <c r="E27" s="43"/>
      <c r="F27" s="43"/>
      <c r="G27" s="43"/>
      <c r="H27" s="43"/>
      <c r="I27" s="43"/>
    </row>
    <row r="28" spans="1:9" ht="24.75" customHeight="1">
      <c r="A28" s="22">
        <f t="shared" si="1"/>
      </c>
      <c r="B28" s="43">
        <f t="shared" si="2"/>
      </c>
      <c r="C28" s="43"/>
      <c r="D28" s="43"/>
      <c r="E28" s="43"/>
      <c r="F28" s="43"/>
      <c r="G28" s="43"/>
      <c r="H28" s="43"/>
      <c r="I28" s="43"/>
    </row>
    <row r="29" spans="1:9" ht="24.75" customHeight="1">
      <c r="A29" s="22">
        <f t="shared" si="1"/>
      </c>
      <c r="B29" s="43">
        <f t="shared" si="2"/>
      </c>
      <c r="C29" s="43"/>
      <c r="D29" s="43"/>
      <c r="E29" s="43"/>
      <c r="F29" s="43"/>
      <c r="G29" s="43"/>
      <c r="H29" s="43"/>
      <c r="I29" s="43"/>
    </row>
    <row r="30" spans="1:9" ht="24.75" customHeight="1">
      <c r="A30" s="22">
        <f t="shared" si="1"/>
      </c>
      <c r="B30" s="43">
        <f t="shared" si="2"/>
      </c>
      <c r="C30" s="43"/>
      <c r="D30" s="43"/>
      <c r="E30" s="43"/>
      <c r="F30" s="43"/>
      <c r="G30" s="43"/>
      <c r="H30" s="43"/>
      <c r="I30" s="43"/>
    </row>
    <row r="31" spans="1:9" ht="24.75" customHeight="1">
      <c r="A31" s="22">
        <f t="shared" si="1"/>
      </c>
      <c r="B31" s="43">
        <f t="shared" si="2"/>
      </c>
      <c r="C31" s="43"/>
      <c r="D31" s="43"/>
      <c r="E31" s="43"/>
      <c r="F31" s="43"/>
      <c r="G31" s="43"/>
      <c r="H31" s="43"/>
      <c r="I31" s="43"/>
    </row>
    <row r="32" spans="1:4" ht="13.5">
      <c r="A32" s="39"/>
      <c r="B32" s="39"/>
      <c r="C32" s="39"/>
      <c r="D32" s="39"/>
    </row>
    <row r="33" spans="1:4" ht="13.5">
      <c r="A33" s="39"/>
      <c r="B33" s="39"/>
      <c r="C33" s="39"/>
      <c r="D33" s="39"/>
    </row>
    <row r="34" spans="1:4" ht="13.5">
      <c r="A34" s="39"/>
      <c r="B34" s="39"/>
      <c r="C34" s="39"/>
      <c r="D34" s="39"/>
    </row>
    <row r="35" ht="13.5" hidden="1">
      <c r="D35" s="18">
        <v>0</v>
      </c>
    </row>
    <row r="36" spans="1:9" ht="13.5" hidden="1">
      <c r="A36" s="18">
        <f>C63</f>
        <v>0</v>
      </c>
      <c r="B36" s="18">
        <f aca="true" t="shared" si="3" ref="B36:B46">IF(D63=0,"",D63)</f>
      </c>
      <c r="C36" s="18">
        <f aca="true" t="shared" si="4" ref="C36:C59">IF(B36=0,"",SUBSTITUTE(B36,A36,"＿＿＿＿"))</f>
      </c>
      <c r="D36" s="18">
        <f aca="true" t="shared" si="5" ref="D36:D60">IF(B36=C36,0,1)</f>
        <v>0</v>
      </c>
      <c r="E36" s="18">
        <f>IF(D36=0,"",SUM($D$35:D36))</f>
      </c>
      <c r="F36" s="18">
        <f>C36</f>
      </c>
      <c r="G36" s="18">
        <v>1</v>
      </c>
      <c r="H36" s="18" t="e">
        <f aca="true" t="shared" si="6" ref="H36:H60">VLOOKUP(G36,$E$36:$F$60,2,FALSE)</f>
        <v>#N/A</v>
      </c>
      <c r="I36" s="18">
        <f aca="true" t="shared" si="7" ref="I36:I59">IF(ISERROR(H36),"",H36)</f>
      </c>
    </row>
    <row r="37" spans="1:9" ht="13.5" hidden="1">
      <c r="A37" s="18">
        <f aca="true" t="shared" si="8" ref="A37:A60">C64</f>
        <v>0</v>
      </c>
      <c r="B37" s="18">
        <f t="shared" si="3"/>
      </c>
      <c r="C37" s="18">
        <f t="shared" si="4"/>
      </c>
      <c r="D37" s="18">
        <f t="shared" si="5"/>
        <v>0</v>
      </c>
      <c r="E37" s="18">
        <f>IF(D37=0,"",SUM($D$35:D37))</f>
      </c>
      <c r="F37" s="18">
        <f aca="true" t="shared" si="9" ref="F37:F60">C37</f>
      </c>
      <c r="G37" s="18">
        <v>2</v>
      </c>
      <c r="H37" s="18" t="e">
        <f t="shared" si="6"/>
        <v>#N/A</v>
      </c>
      <c r="I37" s="18">
        <f t="shared" si="7"/>
      </c>
    </row>
    <row r="38" spans="1:9" ht="13.5" hidden="1">
      <c r="A38" s="18">
        <f t="shared" si="8"/>
        <v>0</v>
      </c>
      <c r="B38" s="18">
        <f t="shared" si="3"/>
      </c>
      <c r="C38" s="18">
        <f t="shared" si="4"/>
      </c>
      <c r="D38" s="18">
        <f t="shared" si="5"/>
        <v>0</v>
      </c>
      <c r="E38" s="18">
        <f>IF(D38=0,"",SUM($D$35:D38))</f>
      </c>
      <c r="F38" s="18">
        <f t="shared" si="9"/>
      </c>
      <c r="G38" s="18">
        <v>3</v>
      </c>
      <c r="H38" s="18" t="e">
        <f t="shared" si="6"/>
        <v>#N/A</v>
      </c>
      <c r="I38" s="18">
        <f t="shared" si="7"/>
      </c>
    </row>
    <row r="39" spans="1:9" ht="13.5" hidden="1">
      <c r="A39" s="18">
        <f t="shared" si="8"/>
        <v>0</v>
      </c>
      <c r="B39" s="18">
        <f t="shared" si="3"/>
      </c>
      <c r="C39" s="18">
        <f t="shared" si="4"/>
      </c>
      <c r="D39" s="18">
        <f t="shared" si="5"/>
        <v>0</v>
      </c>
      <c r="E39" s="18">
        <f>IF(D39=0,"",SUM($D$35:D39))</f>
      </c>
      <c r="F39" s="18">
        <f t="shared" si="9"/>
      </c>
      <c r="G39" s="18">
        <v>4</v>
      </c>
      <c r="H39" s="18" t="e">
        <f t="shared" si="6"/>
        <v>#N/A</v>
      </c>
      <c r="I39" s="18">
        <f t="shared" si="7"/>
      </c>
    </row>
    <row r="40" spans="1:9" ht="13.5" hidden="1">
      <c r="A40" s="18">
        <f t="shared" si="8"/>
        <v>0</v>
      </c>
      <c r="B40" s="18">
        <f t="shared" si="3"/>
      </c>
      <c r="C40" s="18">
        <f t="shared" si="4"/>
      </c>
      <c r="D40" s="18">
        <f t="shared" si="5"/>
        <v>0</v>
      </c>
      <c r="E40" s="18">
        <f>IF(D40=0,"",SUM($D$35:D40))</f>
      </c>
      <c r="F40" s="18">
        <f t="shared" si="9"/>
      </c>
      <c r="G40" s="18">
        <v>5</v>
      </c>
      <c r="H40" s="18" t="e">
        <f t="shared" si="6"/>
        <v>#N/A</v>
      </c>
      <c r="I40" s="18">
        <f t="shared" si="7"/>
      </c>
    </row>
    <row r="41" spans="1:9" ht="13.5" hidden="1">
      <c r="A41" s="18">
        <f t="shared" si="8"/>
        <v>0</v>
      </c>
      <c r="B41" s="18">
        <f t="shared" si="3"/>
      </c>
      <c r="C41" s="18">
        <f t="shared" si="4"/>
      </c>
      <c r="D41" s="18">
        <f t="shared" si="5"/>
        <v>0</v>
      </c>
      <c r="E41" s="18">
        <f>IF(D41=0,"",SUM($D$35:D41))</f>
      </c>
      <c r="F41" s="18">
        <f t="shared" si="9"/>
      </c>
      <c r="G41" s="18">
        <v>6</v>
      </c>
      <c r="H41" s="18" t="e">
        <f t="shared" si="6"/>
        <v>#N/A</v>
      </c>
      <c r="I41" s="18">
        <f t="shared" si="7"/>
      </c>
    </row>
    <row r="42" spans="1:9" ht="13.5" hidden="1">
      <c r="A42" s="18">
        <f t="shared" si="8"/>
        <v>0</v>
      </c>
      <c r="B42" s="18">
        <f t="shared" si="3"/>
      </c>
      <c r="C42" s="18">
        <f t="shared" si="4"/>
      </c>
      <c r="D42" s="18">
        <f t="shared" si="5"/>
        <v>0</v>
      </c>
      <c r="E42" s="18">
        <f>IF(D42=0,"",SUM($D$35:D42))</f>
      </c>
      <c r="F42" s="18">
        <f t="shared" si="9"/>
      </c>
      <c r="G42" s="18">
        <v>7</v>
      </c>
      <c r="H42" s="18" t="e">
        <f t="shared" si="6"/>
        <v>#N/A</v>
      </c>
      <c r="I42" s="18">
        <f t="shared" si="7"/>
      </c>
    </row>
    <row r="43" spans="1:9" ht="13.5" hidden="1">
      <c r="A43" s="18">
        <f t="shared" si="8"/>
        <v>0</v>
      </c>
      <c r="B43" s="18">
        <f t="shared" si="3"/>
      </c>
      <c r="C43" s="18">
        <f t="shared" si="4"/>
      </c>
      <c r="D43" s="18">
        <f t="shared" si="5"/>
        <v>0</v>
      </c>
      <c r="E43" s="18">
        <f>IF(D43=0,"",SUM($D$35:D43))</f>
      </c>
      <c r="F43" s="18">
        <f t="shared" si="9"/>
      </c>
      <c r="G43" s="18">
        <v>8</v>
      </c>
      <c r="H43" s="18" t="e">
        <f t="shared" si="6"/>
        <v>#N/A</v>
      </c>
      <c r="I43" s="18">
        <f t="shared" si="7"/>
      </c>
    </row>
    <row r="44" spans="1:9" ht="13.5" hidden="1">
      <c r="A44" s="18">
        <f t="shared" si="8"/>
        <v>0</v>
      </c>
      <c r="B44" s="18">
        <f t="shared" si="3"/>
      </c>
      <c r="C44" s="18">
        <f t="shared" si="4"/>
      </c>
      <c r="D44" s="18">
        <f t="shared" si="5"/>
        <v>0</v>
      </c>
      <c r="E44" s="18">
        <f>IF(D44=0,"",SUM($D$35:D44))</f>
      </c>
      <c r="F44" s="18">
        <f t="shared" si="9"/>
      </c>
      <c r="G44" s="18">
        <v>9</v>
      </c>
      <c r="H44" s="18" t="e">
        <f t="shared" si="6"/>
        <v>#N/A</v>
      </c>
      <c r="I44" s="18">
        <f t="shared" si="7"/>
      </c>
    </row>
    <row r="45" spans="1:9" ht="13.5" hidden="1">
      <c r="A45" s="18">
        <f t="shared" si="8"/>
        <v>0</v>
      </c>
      <c r="B45" s="18">
        <f t="shared" si="3"/>
      </c>
      <c r="C45" s="18">
        <f t="shared" si="4"/>
      </c>
      <c r="D45" s="18">
        <f t="shared" si="5"/>
        <v>0</v>
      </c>
      <c r="E45" s="18">
        <f>IF(D45=0,"",SUM($D$35:D45))</f>
      </c>
      <c r="F45" s="18">
        <f t="shared" si="9"/>
      </c>
      <c r="G45" s="18">
        <v>10</v>
      </c>
      <c r="H45" s="18" t="e">
        <f t="shared" si="6"/>
        <v>#N/A</v>
      </c>
      <c r="I45" s="18">
        <f t="shared" si="7"/>
      </c>
    </row>
    <row r="46" spans="1:9" ht="13.5" hidden="1">
      <c r="A46" s="18">
        <f t="shared" si="8"/>
        <v>0</v>
      </c>
      <c r="B46" s="18">
        <f t="shared" si="3"/>
      </c>
      <c r="C46" s="18">
        <f t="shared" si="4"/>
      </c>
      <c r="D46" s="18">
        <f t="shared" si="5"/>
        <v>0</v>
      </c>
      <c r="E46" s="18">
        <f>IF(D46=0,"",SUM($D$35:D46))</f>
      </c>
      <c r="F46" s="18">
        <f t="shared" si="9"/>
      </c>
      <c r="G46" s="18">
        <v>11</v>
      </c>
      <c r="H46" s="18" t="e">
        <f t="shared" si="6"/>
        <v>#N/A</v>
      </c>
      <c r="I46" s="18">
        <f t="shared" si="7"/>
      </c>
    </row>
    <row r="47" spans="1:9" ht="13.5" hidden="1">
      <c r="A47" s="18">
        <f t="shared" si="8"/>
        <v>0</v>
      </c>
      <c r="B47" s="18">
        <f>IF(D74=0,"",D74)</f>
      </c>
      <c r="C47" s="18">
        <f t="shared" si="4"/>
      </c>
      <c r="D47" s="18">
        <f t="shared" si="5"/>
        <v>0</v>
      </c>
      <c r="E47" s="18">
        <f>IF(D47=0,"",SUM($D$35:D47))</f>
      </c>
      <c r="F47" s="18">
        <f t="shared" si="9"/>
      </c>
      <c r="G47" s="18">
        <v>12</v>
      </c>
      <c r="H47" s="18" t="e">
        <f t="shared" si="6"/>
        <v>#N/A</v>
      </c>
      <c r="I47" s="18">
        <f t="shared" si="7"/>
      </c>
    </row>
    <row r="48" spans="1:9" ht="13.5" hidden="1">
      <c r="A48" s="18">
        <f t="shared" si="8"/>
        <v>0</v>
      </c>
      <c r="B48" s="18">
        <f aca="true" t="shared" si="10" ref="B48:B60">IF(D75=0,"",D75)</f>
      </c>
      <c r="C48" s="18">
        <f t="shared" si="4"/>
      </c>
      <c r="D48" s="18">
        <f t="shared" si="5"/>
        <v>0</v>
      </c>
      <c r="E48" s="18">
        <f>IF(D48=0,"",SUM($D$35:D48))</f>
      </c>
      <c r="F48" s="18">
        <f t="shared" si="9"/>
      </c>
      <c r="G48" s="18">
        <v>13</v>
      </c>
      <c r="H48" s="18" t="e">
        <f t="shared" si="6"/>
        <v>#N/A</v>
      </c>
      <c r="I48" s="18">
        <f t="shared" si="7"/>
      </c>
    </row>
    <row r="49" spans="1:9" ht="13.5" hidden="1">
      <c r="A49" s="18">
        <f t="shared" si="8"/>
        <v>0</v>
      </c>
      <c r="B49" s="18">
        <f t="shared" si="10"/>
      </c>
      <c r="C49" s="18">
        <f t="shared" si="4"/>
      </c>
      <c r="D49" s="18">
        <f t="shared" si="5"/>
        <v>0</v>
      </c>
      <c r="E49" s="18">
        <f>IF(D49=0,"",SUM($D$35:D49))</f>
      </c>
      <c r="F49" s="18">
        <f t="shared" si="9"/>
      </c>
      <c r="G49" s="18">
        <v>14</v>
      </c>
      <c r="H49" s="18" t="e">
        <f t="shared" si="6"/>
        <v>#N/A</v>
      </c>
      <c r="I49" s="18">
        <f t="shared" si="7"/>
      </c>
    </row>
    <row r="50" spans="1:9" ht="13.5" hidden="1">
      <c r="A50" s="18">
        <f t="shared" si="8"/>
        <v>0</v>
      </c>
      <c r="B50" s="18">
        <f t="shared" si="10"/>
      </c>
      <c r="C50" s="18">
        <f t="shared" si="4"/>
      </c>
      <c r="D50" s="18">
        <f t="shared" si="5"/>
        <v>0</v>
      </c>
      <c r="E50" s="18">
        <f>IF(D50=0,"",SUM($D$35:D50))</f>
      </c>
      <c r="F50" s="18">
        <f t="shared" si="9"/>
      </c>
      <c r="G50" s="18">
        <v>15</v>
      </c>
      <c r="H50" s="18" t="e">
        <f t="shared" si="6"/>
        <v>#N/A</v>
      </c>
      <c r="I50" s="18">
        <f t="shared" si="7"/>
      </c>
    </row>
    <row r="51" spans="1:9" ht="13.5" hidden="1">
      <c r="A51" s="18">
        <f t="shared" si="8"/>
        <v>0</v>
      </c>
      <c r="B51" s="18">
        <f t="shared" si="10"/>
      </c>
      <c r="C51" s="18">
        <f t="shared" si="4"/>
      </c>
      <c r="D51" s="18">
        <f t="shared" si="5"/>
        <v>0</v>
      </c>
      <c r="E51" s="18">
        <f>IF(D51=0,"",SUM($D$35:D51))</f>
      </c>
      <c r="F51" s="18">
        <f t="shared" si="9"/>
      </c>
      <c r="G51" s="18">
        <v>16</v>
      </c>
      <c r="H51" s="18" t="e">
        <f t="shared" si="6"/>
        <v>#N/A</v>
      </c>
      <c r="I51" s="18">
        <f t="shared" si="7"/>
      </c>
    </row>
    <row r="52" spans="1:9" ht="13.5" hidden="1">
      <c r="A52" s="18">
        <f t="shared" si="8"/>
        <v>0</v>
      </c>
      <c r="B52" s="18">
        <f t="shared" si="10"/>
      </c>
      <c r="C52" s="18">
        <f t="shared" si="4"/>
      </c>
      <c r="D52" s="18">
        <f t="shared" si="5"/>
        <v>0</v>
      </c>
      <c r="E52" s="18">
        <f>IF(D52=0,"",SUM($D$35:D52))</f>
      </c>
      <c r="F52" s="18">
        <f t="shared" si="9"/>
      </c>
      <c r="G52" s="18">
        <v>17</v>
      </c>
      <c r="H52" s="18" t="e">
        <f t="shared" si="6"/>
        <v>#N/A</v>
      </c>
      <c r="I52" s="18">
        <f t="shared" si="7"/>
      </c>
    </row>
    <row r="53" spans="1:9" ht="13.5" hidden="1">
      <c r="A53" s="18">
        <f t="shared" si="8"/>
        <v>0</v>
      </c>
      <c r="B53" s="18">
        <f t="shared" si="10"/>
      </c>
      <c r="C53" s="18">
        <f t="shared" si="4"/>
      </c>
      <c r="D53" s="18">
        <f t="shared" si="5"/>
        <v>0</v>
      </c>
      <c r="E53" s="18">
        <f>IF(D53=0,"",SUM($D$35:D53))</f>
      </c>
      <c r="F53" s="18">
        <f t="shared" si="9"/>
      </c>
      <c r="G53" s="18">
        <v>18</v>
      </c>
      <c r="H53" s="18" t="e">
        <f t="shared" si="6"/>
        <v>#N/A</v>
      </c>
      <c r="I53" s="18">
        <f t="shared" si="7"/>
      </c>
    </row>
    <row r="54" spans="1:9" ht="13.5" hidden="1">
      <c r="A54" s="18">
        <f t="shared" si="8"/>
        <v>0</v>
      </c>
      <c r="B54" s="18">
        <f t="shared" si="10"/>
      </c>
      <c r="C54" s="18">
        <f t="shared" si="4"/>
      </c>
      <c r="D54" s="18">
        <f t="shared" si="5"/>
        <v>0</v>
      </c>
      <c r="E54" s="18">
        <f>IF(D54=0,"",SUM($D$35:D54))</f>
      </c>
      <c r="F54" s="18">
        <f t="shared" si="9"/>
      </c>
      <c r="G54" s="18">
        <v>19</v>
      </c>
      <c r="H54" s="18" t="e">
        <f t="shared" si="6"/>
        <v>#N/A</v>
      </c>
      <c r="I54" s="18">
        <f t="shared" si="7"/>
      </c>
    </row>
    <row r="55" spans="1:9" ht="13.5" hidden="1">
      <c r="A55" s="18">
        <f t="shared" si="8"/>
        <v>0</v>
      </c>
      <c r="B55" s="18">
        <f t="shared" si="10"/>
      </c>
      <c r="C55" s="18">
        <f t="shared" si="4"/>
      </c>
      <c r="D55" s="18">
        <f t="shared" si="5"/>
        <v>0</v>
      </c>
      <c r="E55" s="18">
        <f>IF(D55=0,"",SUM($D$35:D55))</f>
      </c>
      <c r="F55" s="18">
        <f t="shared" si="9"/>
      </c>
      <c r="G55" s="18">
        <v>20</v>
      </c>
      <c r="H55" s="18" t="e">
        <f t="shared" si="6"/>
        <v>#N/A</v>
      </c>
      <c r="I55" s="18">
        <f t="shared" si="7"/>
      </c>
    </row>
    <row r="56" spans="1:9" ht="13.5" hidden="1">
      <c r="A56" s="18">
        <f t="shared" si="8"/>
        <v>0</v>
      </c>
      <c r="B56" s="18">
        <f t="shared" si="10"/>
      </c>
      <c r="C56" s="18">
        <f t="shared" si="4"/>
      </c>
      <c r="D56" s="18">
        <f t="shared" si="5"/>
        <v>0</v>
      </c>
      <c r="E56" s="18">
        <f>IF(D56=0,"",SUM($D$35:D56))</f>
      </c>
      <c r="F56" s="18">
        <f t="shared" si="9"/>
      </c>
      <c r="G56" s="18">
        <v>21</v>
      </c>
      <c r="H56" s="18" t="e">
        <f t="shared" si="6"/>
        <v>#N/A</v>
      </c>
      <c r="I56" s="18">
        <f t="shared" si="7"/>
      </c>
    </row>
    <row r="57" spans="1:9" ht="13.5" hidden="1">
      <c r="A57" s="18">
        <f t="shared" si="8"/>
        <v>0</v>
      </c>
      <c r="B57" s="18">
        <f t="shared" si="10"/>
      </c>
      <c r="C57" s="18">
        <f t="shared" si="4"/>
      </c>
      <c r="D57" s="18">
        <f t="shared" si="5"/>
        <v>0</v>
      </c>
      <c r="E57" s="18">
        <f>IF(D57=0,"",SUM($D$35:D57))</f>
      </c>
      <c r="F57" s="18">
        <f t="shared" si="9"/>
      </c>
      <c r="G57" s="18">
        <v>22</v>
      </c>
      <c r="H57" s="18" t="e">
        <f t="shared" si="6"/>
        <v>#N/A</v>
      </c>
      <c r="I57" s="18">
        <f t="shared" si="7"/>
      </c>
    </row>
    <row r="58" spans="1:9" ht="13.5" hidden="1">
      <c r="A58" s="18">
        <f t="shared" si="8"/>
        <v>0</v>
      </c>
      <c r="B58" s="18">
        <f t="shared" si="10"/>
      </c>
      <c r="C58" s="18">
        <f t="shared" si="4"/>
      </c>
      <c r="D58" s="18">
        <f t="shared" si="5"/>
        <v>0</v>
      </c>
      <c r="E58" s="18">
        <f>IF(D58=0,"",SUM($D$35:D58))</f>
      </c>
      <c r="F58" s="18">
        <f t="shared" si="9"/>
      </c>
      <c r="G58" s="18">
        <v>23</v>
      </c>
      <c r="H58" s="18" t="e">
        <f t="shared" si="6"/>
        <v>#N/A</v>
      </c>
      <c r="I58" s="18">
        <f t="shared" si="7"/>
      </c>
    </row>
    <row r="59" spans="1:9" ht="13.5" hidden="1">
      <c r="A59" s="18">
        <f t="shared" si="8"/>
        <v>0</v>
      </c>
      <c r="B59" s="18">
        <f t="shared" si="10"/>
      </c>
      <c r="C59" s="18">
        <f t="shared" si="4"/>
      </c>
      <c r="D59" s="18">
        <f t="shared" si="5"/>
        <v>0</v>
      </c>
      <c r="E59" s="18">
        <f>IF(D59=0,"",SUM($D$35:D59))</f>
      </c>
      <c r="F59" s="18">
        <f t="shared" si="9"/>
      </c>
      <c r="G59" s="18">
        <v>24</v>
      </c>
      <c r="H59" s="18" t="e">
        <f t="shared" si="6"/>
        <v>#N/A</v>
      </c>
      <c r="I59" s="18">
        <f t="shared" si="7"/>
      </c>
    </row>
    <row r="60" spans="1:9" ht="13.5" hidden="1">
      <c r="A60" s="18">
        <f t="shared" si="8"/>
        <v>0</v>
      </c>
      <c r="B60" s="18">
        <f t="shared" si="10"/>
      </c>
      <c r="C60" s="18">
        <f>IF(B60=0,"",SUBSTITUTE(B60,A60,"＿＿＿＿"))</f>
      </c>
      <c r="D60" s="18">
        <f t="shared" si="5"/>
        <v>0</v>
      </c>
      <c r="E60" s="18">
        <f>IF(D60=0,"",SUM($D$35:D60))</f>
      </c>
      <c r="F60" s="18">
        <f t="shared" si="9"/>
      </c>
      <c r="G60" s="18">
        <v>25</v>
      </c>
      <c r="H60" s="18" t="e">
        <f t="shared" si="6"/>
        <v>#N/A</v>
      </c>
      <c r="I60" s="18">
        <f>IF(ISERROR(H60),"",H60)</f>
      </c>
    </row>
    <row r="61" ht="13.5" hidden="1"/>
    <row r="62" ht="13.5" hidden="1"/>
    <row r="63" spans="1:4" ht="13.5" hidden="1">
      <c r="A63" s="18">
        <f ca="1">RAND()</f>
        <v>0.38254465716558617</v>
      </c>
      <c r="B63" s="18">
        <f aca="true" t="shared" si="11" ref="B63:B87">RANK(A63,$A$63:$A$87)</f>
        <v>18</v>
      </c>
      <c r="C63" s="18">
        <f>VLOOKUP(B63,'語彙表'!$A$4:$B$28,2,FALSE)</f>
        <v>0</v>
      </c>
      <c r="D63" s="18">
        <f>VLOOKUP(B63,'語彙表'!$A$4:$D$28,4,FALSE)</f>
        <v>0</v>
      </c>
    </row>
    <row r="64" spans="1:4" ht="13.5" hidden="1">
      <c r="A64" s="18">
        <f aca="true" ca="1" t="shared" si="12" ref="A64:A87">RAND()</f>
        <v>0.5086079224393425</v>
      </c>
      <c r="B64" s="18">
        <f t="shared" si="11"/>
        <v>14</v>
      </c>
      <c r="C64" s="18">
        <f>VLOOKUP(B64,'語彙表'!$A$4:$B$28,2,FALSE)</f>
        <v>0</v>
      </c>
      <c r="D64" s="18">
        <f>VLOOKUP(B64,'語彙表'!$A$4:$D$28,4,FALSE)</f>
        <v>0</v>
      </c>
    </row>
    <row r="65" spans="1:4" ht="13.5" hidden="1">
      <c r="A65" s="18">
        <f ca="1" t="shared" si="12"/>
        <v>0.4761863128525321</v>
      </c>
      <c r="B65" s="18">
        <f t="shared" si="11"/>
        <v>16</v>
      </c>
      <c r="C65" s="18">
        <f>VLOOKUP(B65,'語彙表'!$A$4:$B$28,2,FALSE)</f>
        <v>0</v>
      </c>
      <c r="D65" s="18">
        <f>VLOOKUP(B65,'語彙表'!$A$4:$D$28,4,FALSE)</f>
        <v>0</v>
      </c>
    </row>
    <row r="66" spans="1:4" ht="13.5" hidden="1">
      <c r="A66" s="18">
        <f ca="1" t="shared" si="12"/>
        <v>0.7772332252850083</v>
      </c>
      <c r="B66" s="18">
        <f t="shared" si="11"/>
        <v>7</v>
      </c>
      <c r="C66" s="18">
        <f>VLOOKUP(B66,'語彙表'!$A$4:$B$28,2,FALSE)</f>
        <v>0</v>
      </c>
      <c r="D66" s="18">
        <f>VLOOKUP(B66,'語彙表'!$A$4:$D$28,4,FALSE)</f>
        <v>0</v>
      </c>
    </row>
    <row r="67" spans="1:4" ht="13.5" hidden="1">
      <c r="A67" s="18">
        <f ca="1" t="shared" si="12"/>
        <v>0.40084244156382276</v>
      </c>
      <c r="B67" s="18">
        <f t="shared" si="11"/>
        <v>17</v>
      </c>
      <c r="C67" s="18">
        <f>VLOOKUP(B67,'語彙表'!$A$4:$B$28,2,FALSE)</f>
        <v>0</v>
      </c>
      <c r="D67" s="18">
        <f>VLOOKUP(B67,'語彙表'!$A$4:$D$28,4,FALSE)</f>
        <v>0</v>
      </c>
    </row>
    <row r="68" spans="1:4" ht="13.5" hidden="1">
      <c r="A68" s="18">
        <f ca="1" t="shared" si="12"/>
        <v>0.15416985458041044</v>
      </c>
      <c r="B68" s="18">
        <f t="shared" si="11"/>
        <v>21</v>
      </c>
      <c r="C68" s="18">
        <f>VLOOKUP(B68,'語彙表'!$A$4:$B$28,2,FALSE)</f>
        <v>0</v>
      </c>
      <c r="D68" s="18">
        <f>VLOOKUP(B68,'語彙表'!$A$4:$D$28,4,FALSE)</f>
        <v>0</v>
      </c>
    </row>
    <row r="69" spans="1:4" ht="13.5" hidden="1">
      <c r="A69" s="18">
        <f ca="1" t="shared" si="12"/>
        <v>0.8832336569323831</v>
      </c>
      <c r="B69" s="18">
        <f t="shared" si="11"/>
        <v>5</v>
      </c>
      <c r="C69" s="18">
        <f>VLOOKUP(B69,'語彙表'!$A$4:$B$28,2,FALSE)</f>
        <v>0</v>
      </c>
      <c r="D69" s="18">
        <f>VLOOKUP(B69,'語彙表'!$A$4:$D$28,4,FALSE)</f>
        <v>0</v>
      </c>
    </row>
    <row r="70" spans="1:4" ht="13.5" hidden="1">
      <c r="A70" s="18">
        <f ca="1" t="shared" si="12"/>
        <v>0.5934445388873844</v>
      </c>
      <c r="B70" s="18">
        <f t="shared" si="11"/>
        <v>11</v>
      </c>
      <c r="C70" s="18">
        <f>VLOOKUP(B70,'語彙表'!$A$4:$B$28,2,FALSE)</f>
        <v>0</v>
      </c>
      <c r="D70" s="18">
        <f>VLOOKUP(B70,'語彙表'!$A$4:$D$28,4,FALSE)</f>
        <v>0</v>
      </c>
    </row>
    <row r="71" spans="1:4" ht="13.5" hidden="1">
      <c r="A71" s="18">
        <f ca="1" t="shared" si="12"/>
        <v>0.04263765817328835</v>
      </c>
      <c r="B71" s="18">
        <f t="shared" si="11"/>
        <v>24</v>
      </c>
      <c r="C71" s="18">
        <f>VLOOKUP(B71,'語彙表'!$A$4:$B$28,2,FALSE)</f>
        <v>0</v>
      </c>
      <c r="D71" s="18">
        <f>VLOOKUP(B71,'語彙表'!$A$4:$D$28,4,FALSE)</f>
        <v>0</v>
      </c>
    </row>
    <row r="72" spans="1:4" ht="13.5" hidden="1">
      <c r="A72" s="18">
        <f ca="1" t="shared" si="12"/>
        <v>0.14072306975388593</v>
      </c>
      <c r="B72" s="18">
        <f t="shared" si="11"/>
        <v>22</v>
      </c>
      <c r="C72" s="18">
        <f>VLOOKUP(B72,'語彙表'!$A$4:$B$28,2,FALSE)</f>
        <v>0</v>
      </c>
      <c r="D72" s="18">
        <f>VLOOKUP(B72,'語彙表'!$A$4:$D$28,4,FALSE)</f>
        <v>0</v>
      </c>
    </row>
    <row r="73" spans="1:4" ht="13.5" hidden="1">
      <c r="A73" s="18">
        <f ca="1" t="shared" si="12"/>
        <v>0.6437962810499354</v>
      </c>
      <c r="B73" s="18">
        <f t="shared" si="11"/>
        <v>9</v>
      </c>
      <c r="C73" s="18">
        <f>VLOOKUP(B73,'語彙表'!$A$4:$B$28,2,FALSE)</f>
        <v>0</v>
      </c>
      <c r="D73" s="18">
        <f>VLOOKUP(B73,'語彙表'!$A$4:$D$28,4,FALSE)</f>
        <v>0</v>
      </c>
    </row>
    <row r="74" spans="1:4" ht="13.5" hidden="1">
      <c r="A74" s="18">
        <f ca="1" t="shared" si="12"/>
        <v>0.6707490069943853</v>
      </c>
      <c r="B74" s="18">
        <f t="shared" si="11"/>
        <v>8</v>
      </c>
      <c r="C74" s="18">
        <f>VLOOKUP(B74,'語彙表'!$A$4:$B$28,2,FALSE)</f>
        <v>0</v>
      </c>
      <c r="D74" s="18">
        <f>VLOOKUP(B74,'語彙表'!$A$4:$D$28,4,FALSE)</f>
        <v>0</v>
      </c>
    </row>
    <row r="75" spans="1:4" ht="13.5" hidden="1">
      <c r="A75" s="18">
        <f ca="1" t="shared" si="12"/>
        <v>0.5886028866434714</v>
      </c>
      <c r="B75" s="18">
        <f t="shared" si="11"/>
        <v>12</v>
      </c>
      <c r="C75" s="18">
        <f>VLOOKUP(B75,'語彙表'!$A$4:$B$28,2,FALSE)</f>
        <v>0</v>
      </c>
      <c r="D75" s="18">
        <f>VLOOKUP(B75,'語彙表'!$A$4:$D$28,4,FALSE)</f>
        <v>0</v>
      </c>
    </row>
    <row r="76" spans="1:4" ht="13.5" hidden="1">
      <c r="A76" s="18">
        <f ca="1" t="shared" si="12"/>
        <v>0.2231961795109525</v>
      </c>
      <c r="B76" s="18">
        <f t="shared" si="11"/>
        <v>20</v>
      </c>
      <c r="C76" s="18">
        <f>VLOOKUP(B76,'語彙表'!$A$4:$B$28,2,FALSE)</f>
        <v>0</v>
      </c>
      <c r="D76" s="18">
        <f>VLOOKUP(B76,'語彙表'!$A$4:$D$28,4,FALSE)</f>
        <v>0</v>
      </c>
    </row>
    <row r="77" spans="1:4" ht="13.5" hidden="1">
      <c r="A77" s="18">
        <f ca="1" t="shared" si="12"/>
        <v>0.04115222480903391</v>
      </c>
      <c r="B77" s="18">
        <f t="shared" si="11"/>
        <v>25</v>
      </c>
      <c r="C77" s="18">
        <f>VLOOKUP(B77,'語彙表'!$A$4:$B$28,2,FALSE)</f>
        <v>0</v>
      </c>
      <c r="D77" s="18">
        <f>VLOOKUP(B77,'語彙表'!$A$4:$D$28,4,FALSE)</f>
        <v>0</v>
      </c>
    </row>
    <row r="78" spans="1:4" ht="13.5" hidden="1">
      <c r="A78" s="18">
        <f ca="1" t="shared" si="12"/>
        <v>0.48754582871679486</v>
      </c>
      <c r="B78" s="18">
        <f t="shared" si="11"/>
        <v>15</v>
      </c>
      <c r="C78" s="18">
        <f>VLOOKUP(B78,'語彙表'!$A$4:$B$28,2,FALSE)</f>
        <v>0</v>
      </c>
      <c r="D78" s="18">
        <f>VLOOKUP(B78,'語彙表'!$A$4:$D$28,4,FALSE)</f>
        <v>0</v>
      </c>
    </row>
    <row r="79" spans="1:4" ht="13.5" hidden="1">
      <c r="A79" s="18">
        <f ca="1" t="shared" si="12"/>
        <v>0.5971030366471319</v>
      </c>
      <c r="B79" s="18">
        <f t="shared" si="11"/>
        <v>10</v>
      </c>
      <c r="C79" s="18">
        <f>VLOOKUP(B79,'語彙表'!$A$4:$B$28,2,FALSE)</f>
        <v>0</v>
      </c>
      <c r="D79" s="18">
        <f>VLOOKUP(B79,'語彙表'!$A$4:$D$28,4,FALSE)</f>
        <v>0</v>
      </c>
    </row>
    <row r="80" spans="1:4" ht="13.5" hidden="1">
      <c r="A80" s="18">
        <f ca="1" t="shared" si="12"/>
        <v>0.9791209148720927</v>
      </c>
      <c r="B80" s="18">
        <f t="shared" si="11"/>
        <v>2</v>
      </c>
      <c r="C80" s="18">
        <f>VLOOKUP(B80,'語彙表'!$A$4:$B$28,2,FALSE)</f>
        <v>0</v>
      </c>
      <c r="D80" s="18">
        <f>VLOOKUP(B80,'語彙表'!$A$4:$D$28,4,FALSE)</f>
        <v>0</v>
      </c>
    </row>
    <row r="81" spans="1:4" ht="13.5" hidden="1">
      <c r="A81" s="18">
        <f ca="1" t="shared" si="12"/>
        <v>0.9971915104909685</v>
      </c>
      <c r="B81" s="18">
        <f t="shared" si="11"/>
        <v>1</v>
      </c>
      <c r="C81" s="18">
        <f>VLOOKUP(B81,'語彙表'!$A$4:$B$28,2,FALSE)</f>
        <v>0</v>
      </c>
      <c r="D81" s="18">
        <f>VLOOKUP(B81,'語彙表'!$A$4:$D$28,4,FALSE)</f>
        <v>0</v>
      </c>
    </row>
    <row r="82" spans="1:4" ht="13.5" hidden="1">
      <c r="A82" s="18">
        <f ca="1" t="shared" si="12"/>
        <v>0.11458311353770889</v>
      </c>
      <c r="B82" s="18">
        <f t="shared" si="11"/>
        <v>23</v>
      </c>
      <c r="C82" s="18">
        <f>VLOOKUP(B82,'語彙表'!$A$4:$B$28,2,FALSE)</f>
        <v>0</v>
      </c>
      <c r="D82" s="18">
        <f>VLOOKUP(B82,'語彙表'!$A$4:$D$28,4,FALSE)</f>
        <v>0</v>
      </c>
    </row>
    <row r="83" spans="1:4" ht="13.5" hidden="1">
      <c r="A83" s="18">
        <f ca="1" t="shared" si="12"/>
        <v>0.3587311558472752</v>
      </c>
      <c r="B83" s="18">
        <f t="shared" si="11"/>
        <v>19</v>
      </c>
      <c r="C83" s="18">
        <f>VLOOKUP(B83,'語彙表'!$A$4:$B$28,2,FALSE)</f>
        <v>0</v>
      </c>
      <c r="D83" s="18">
        <f>VLOOKUP(B83,'語彙表'!$A$4:$D$28,4,FALSE)</f>
        <v>0</v>
      </c>
    </row>
    <row r="84" spans="1:4" ht="13.5" hidden="1">
      <c r="A84" s="18">
        <f ca="1" t="shared" si="12"/>
        <v>0.9002949821131789</v>
      </c>
      <c r="B84" s="18">
        <f t="shared" si="11"/>
        <v>3</v>
      </c>
      <c r="C84" s="18">
        <f>VLOOKUP(B84,'語彙表'!$A$4:$B$28,2,FALSE)</f>
        <v>0</v>
      </c>
      <c r="D84" s="18">
        <f>VLOOKUP(B84,'語彙表'!$A$4:$D$28,4,FALSE)</f>
        <v>0</v>
      </c>
    </row>
    <row r="85" spans="1:4" ht="13.5" hidden="1">
      <c r="A85" s="18">
        <f ca="1" t="shared" si="12"/>
        <v>0.8639330709246247</v>
      </c>
      <c r="B85" s="18">
        <f t="shared" si="11"/>
        <v>6</v>
      </c>
      <c r="C85" s="18">
        <f>VLOOKUP(B85,'語彙表'!$A$4:$B$28,2,FALSE)</f>
        <v>0</v>
      </c>
      <c r="D85" s="18">
        <f>VLOOKUP(B85,'語彙表'!$A$4:$D$28,4,FALSE)</f>
        <v>0</v>
      </c>
    </row>
    <row r="86" spans="1:4" ht="13.5" hidden="1">
      <c r="A86" s="18">
        <f ca="1" t="shared" si="12"/>
        <v>0.8842186528934732</v>
      </c>
      <c r="B86" s="18">
        <f t="shared" si="11"/>
        <v>4</v>
      </c>
      <c r="C86" s="18">
        <f>VLOOKUP(B86,'語彙表'!$A$4:$B$28,2,FALSE)</f>
        <v>0</v>
      </c>
      <c r="D86" s="18">
        <f>VLOOKUP(B86,'語彙表'!$A$4:$D$28,4,FALSE)</f>
        <v>0</v>
      </c>
    </row>
    <row r="87" spans="1:4" ht="13.5" hidden="1">
      <c r="A87" s="18">
        <f ca="1" t="shared" si="12"/>
        <v>0.5334713935315945</v>
      </c>
      <c r="B87" s="18">
        <f t="shared" si="11"/>
        <v>13</v>
      </c>
      <c r="C87" s="18">
        <f>VLOOKUP(B87,'語彙表'!$A$4:$B$28,2,FALSE)</f>
        <v>0</v>
      </c>
      <c r="D87" s="18">
        <f>VLOOKUP(B87,'語彙表'!$A$4:$D$28,4,FALSE)</f>
        <v>0</v>
      </c>
    </row>
    <row r="88" ht="13.5" hidden="1"/>
    <row r="89" ht="13.5" hidden="1"/>
    <row r="90" ht="13.5" hidden="1"/>
  </sheetData>
  <mergeCells count="30">
    <mergeCell ref="B29:I29"/>
    <mergeCell ref="B30:I30"/>
    <mergeCell ref="B31:I31"/>
    <mergeCell ref="B25:I25"/>
    <mergeCell ref="B26:I26"/>
    <mergeCell ref="B27:I27"/>
    <mergeCell ref="B28:I28"/>
    <mergeCell ref="B19:I19"/>
    <mergeCell ref="B20:I20"/>
    <mergeCell ref="B21:I21"/>
    <mergeCell ref="B24:I24"/>
    <mergeCell ref="A34:D34"/>
    <mergeCell ref="B14:I14"/>
    <mergeCell ref="B15:I15"/>
    <mergeCell ref="B16:I16"/>
    <mergeCell ref="B17:I17"/>
    <mergeCell ref="A32:D32"/>
    <mergeCell ref="A33:D33"/>
    <mergeCell ref="B22:I22"/>
    <mergeCell ref="B23:I23"/>
    <mergeCell ref="B18:I18"/>
    <mergeCell ref="B10:I10"/>
    <mergeCell ref="B11:I11"/>
    <mergeCell ref="B12:I12"/>
    <mergeCell ref="B13:I13"/>
    <mergeCell ref="B9:I9"/>
    <mergeCell ref="A1:I1"/>
    <mergeCell ref="A2:B2"/>
    <mergeCell ref="B7:I7"/>
    <mergeCell ref="B8:I8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&amp;R「むらログ」日本語教師の仕事術
http://mongolia.seesaa.net/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56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10.50390625" style="18" bestFit="1" customWidth="1"/>
    <col min="2" max="16384" width="9.00390625" style="18" customWidth="1"/>
  </cols>
  <sheetData>
    <row r="1" spans="1:9" ht="13.5">
      <c r="A1" s="37" t="s">
        <v>12</v>
      </c>
      <c r="B1" s="37"/>
      <c r="C1" s="37"/>
      <c r="D1" s="37"/>
      <c r="E1" s="37"/>
      <c r="F1" s="37"/>
      <c r="G1" s="37"/>
      <c r="H1" s="37"/>
      <c r="I1" s="37"/>
    </row>
    <row r="2" spans="1:2" ht="13.5">
      <c r="A2" s="38">
        <f ca="1">TODAY()</f>
        <v>39529</v>
      </c>
      <c r="B2" s="38"/>
    </row>
    <row r="3" spans="3:9" ht="13.5">
      <c r="C3" s="19" t="s">
        <v>45</v>
      </c>
      <c r="D3" s="20"/>
      <c r="E3" s="19" t="s">
        <v>10</v>
      </c>
      <c r="F3" s="20"/>
      <c r="G3" s="19" t="s">
        <v>9</v>
      </c>
      <c r="H3" s="21"/>
      <c r="I3" s="21"/>
    </row>
    <row r="4" ht="27" customHeight="1"/>
    <row r="5" ht="13.5">
      <c r="A5" s="18" t="s">
        <v>22</v>
      </c>
    </row>
    <row r="6" ht="27.75" customHeight="1"/>
    <row r="7" spans="1:7" ht="39.75" customHeight="1">
      <c r="A7" s="23">
        <f>IF(J31="","",J31)</f>
      </c>
      <c r="B7" s="18">
        <f>IF(A7="","","___________________________")</f>
      </c>
      <c r="F7" s="23">
        <f>IF(J32="","",J32)</f>
      </c>
      <c r="G7" s="18">
        <f aca="true" t="shared" si="0" ref="G7:G12">IF(F7="","","___________________________")</f>
      </c>
    </row>
    <row r="8" spans="1:7" ht="39.75" customHeight="1">
      <c r="A8" s="23">
        <f>IF(J33="","",J33)</f>
      </c>
      <c r="B8" s="18">
        <f aca="true" t="shared" si="1" ref="B8:B19">IF(A8="","","___________________________")</f>
      </c>
      <c r="F8" s="23">
        <f>IF(J34="","",J34)</f>
      </c>
      <c r="G8" s="18">
        <f t="shared" si="0"/>
      </c>
    </row>
    <row r="9" spans="1:7" ht="39.75" customHeight="1">
      <c r="A9" s="23">
        <f>IF(J35="","",J35)</f>
      </c>
      <c r="B9" s="18">
        <f t="shared" si="1"/>
      </c>
      <c r="F9" s="23">
        <f>IF(J36="","",J36)</f>
      </c>
      <c r="G9" s="18">
        <f t="shared" si="0"/>
      </c>
    </row>
    <row r="10" spans="1:7" ht="39.75" customHeight="1">
      <c r="A10" s="23">
        <f>IF(J37="","",J37)</f>
      </c>
      <c r="B10" s="18">
        <f t="shared" si="1"/>
      </c>
      <c r="F10" s="23">
        <f>IF(J38="","",J38)</f>
      </c>
      <c r="G10" s="18">
        <f t="shared" si="0"/>
      </c>
    </row>
    <row r="11" spans="1:7" ht="39.75" customHeight="1">
      <c r="A11" s="23">
        <f>IF(J39="","",J39)</f>
      </c>
      <c r="B11" s="18">
        <f t="shared" si="1"/>
      </c>
      <c r="F11" s="23">
        <f>IF(J40="","",J40)</f>
      </c>
      <c r="G11" s="18">
        <f t="shared" si="0"/>
      </c>
    </row>
    <row r="12" spans="1:7" ht="39.75" customHeight="1">
      <c r="A12" s="23">
        <f>IF(J41="","",J41)</f>
      </c>
      <c r="B12" s="18">
        <f t="shared" si="1"/>
      </c>
      <c r="F12" s="23">
        <f>IF(J42="","",J42)</f>
      </c>
      <c r="G12" s="18">
        <f t="shared" si="0"/>
      </c>
    </row>
    <row r="13" spans="1:7" ht="39.75" customHeight="1">
      <c r="A13" s="23">
        <f>IF(J43="","",J43)</f>
      </c>
      <c r="B13" s="18">
        <f t="shared" si="1"/>
      </c>
      <c r="F13" s="23">
        <f>IF(J44="","",J44)</f>
      </c>
      <c r="G13" s="18">
        <f aca="true" t="shared" si="2" ref="G13:G19">IF(F13="","","___________________________")</f>
      </c>
    </row>
    <row r="14" spans="1:7" ht="39.75" customHeight="1">
      <c r="A14" s="23">
        <f>IF(J45="","",J45)</f>
      </c>
      <c r="B14" s="18">
        <f t="shared" si="1"/>
      </c>
      <c r="F14" s="23">
        <f>IF(J46="","",J46)</f>
      </c>
      <c r="G14" s="18">
        <f t="shared" si="2"/>
      </c>
    </row>
    <row r="15" spans="1:7" ht="39.75" customHeight="1">
      <c r="A15" s="23">
        <f>IF(J47="","",J47)</f>
      </c>
      <c r="B15" s="18">
        <f t="shared" si="1"/>
      </c>
      <c r="F15" s="23">
        <f>IF(J48="","",J48)</f>
      </c>
      <c r="G15" s="18">
        <f t="shared" si="2"/>
      </c>
    </row>
    <row r="16" spans="1:7" ht="39.75" customHeight="1">
      <c r="A16" s="23">
        <f>IF(J49="","",J49)</f>
      </c>
      <c r="B16" s="18">
        <f t="shared" si="1"/>
      </c>
      <c r="F16" s="23">
        <f>IF(J50="","",J50)</f>
      </c>
      <c r="G16" s="18">
        <f t="shared" si="2"/>
      </c>
    </row>
    <row r="17" spans="1:7" ht="39.75" customHeight="1">
      <c r="A17" s="23">
        <f>IF(J51="","",J51)</f>
      </c>
      <c r="B17" s="18">
        <f t="shared" si="1"/>
      </c>
      <c r="F17" s="23">
        <f>IF(J52="","",J52)</f>
      </c>
      <c r="G17" s="18">
        <f t="shared" si="2"/>
      </c>
    </row>
    <row r="18" spans="1:7" ht="39.75" customHeight="1">
      <c r="A18" s="23">
        <f>IF(J53="","",J53)</f>
      </c>
      <c r="B18" s="18">
        <f t="shared" si="1"/>
      </c>
      <c r="F18" s="23">
        <f>IF(J54="","",J54)</f>
      </c>
      <c r="G18" s="18">
        <f t="shared" si="2"/>
      </c>
    </row>
    <row r="19" spans="1:7" ht="39.75" customHeight="1">
      <c r="A19" s="23">
        <f>IF('語彙表'!B28="","",'語彙表'!C28)</f>
      </c>
      <c r="B19" s="18">
        <f t="shared" si="1"/>
      </c>
      <c r="F19" s="23">
        <f>IF('語彙表'!B29="","",'語彙表'!C29)</f>
      </c>
      <c r="G19" s="18">
        <f t="shared" si="2"/>
      </c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 hidden="1"/>
    <row r="31" spans="2:10" ht="13.5" hidden="1">
      <c r="B31" s="18">
        <f>'語彙表'!B4</f>
        <v>0</v>
      </c>
      <c r="C31" s="18">
        <f>CODE(B31)</f>
        <v>48</v>
      </c>
      <c r="D31" s="18" t="str">
        <f>IF(C31&gt;9600,"漢字",IF(C31&gt;9350,"カタカナ","ひらがな"))</f>
        <v>ひらがな</v>
      </c>
      <c r="E31" s="18">
        <f>IF(D31="漢字",COUNTIF($D$31:D31,"漢字"),"")</f>
      </c>
      <c r="F31" s="18">
        <f>B31</f>
        <v>0</v>
      </c>
      <c r="G31" s="18">
        <v>1</v>
      </c>
      <c r="H31" s="18" t="e">
        <f aca="true" t="shared" si="3" ref="H31:H56">VLOOKUP(G31,$E$31:$F$55,2,FALSE)</f>
        <v>#N/A</v>
      </c>
      <c r="I31" s="18">
        <f>IF(ISERROR(H31),"",H31)</f>
      </c>
      <c r="J31" s="18">
        <f>IF(I31="","",VLOOKUP(I31,'語彙表'!B4:C28,2,FALSE))</f>
      </c>
    </row>
    <row r="32" spans="2:10" ht="13.5" hidden="1">
      <c r="B32" s="18">
        <f>'語彙表'!B5</f>
        <v>0</v>
      </c>
      <c r="C32" s="18">
        <f aca="true" t="shared" si="4" ref="C32:C56">CODE(B32)</f>
        <v>48</v>
      </c>
      <c r="D32" s="18" t="str">
        <f aca="true" t="shared" si="5" ref="D32:D56">IF(C32&gt;9600,"漢字",IF(C32&gt;9350,"カタカナ","ひらがな"))</f>
        <v>ひらがな</v>
      </c>
      <c r="E32" s="18">
        <f>IF(D32="漢字",COUNTIF($D$31:D32,"漢字"),"")</f>
      </c>
      <c r="F32" s="18">
        <f aca="true" t="shared" si="6" ref="F32:F55">B32</f>
        <v>0</v>
      </c>
      <c r="G32" s="18">
        <v>2</v>
      </c>
      <c r="H32" s="18" t="e">
        <f t="shared" si="3"/>
        <v>#N/A</v>
      </c>
      <c r="I32" s="18">
        <f aca="true" t="shared" si="7" ref="I32:I56">IF(ISERROR(H32),"",H32)</f>
      </c>
      <c r="J32" s="18">
        <f>IF(I32="","",VLOOKUP(I32,'語彙表'!B5:C29,2,FALSE))</f>
      </c>
    </row>
    <row r="33" spans="2:10" ht="13.5" hidden="1">
      <c r="B33" s="18">
        <f>'語彙表'!B6</f>
        <v>0</v>
      </c>
      <c r="C33" s="18">
        <f t="shared" si="4"/>
        <v>48</v>
      </c>
      <c r="D33" s="18" t="str">
        <f t="shared" si="5"/>
        <v>ひらがな</v>
      </c>
      <c r="E33" s="18">
        <f>IF(D33="漢字",COUNTIF($D$31:D33,"漢字"),"")</f>
      </c>
      <c r="F33" s="18">
        <f t="shared" si="6"/>
        <v>0</v>
      </c>
      <c r="G33" s="18">
        <v>3</v>
      </c>
      <c r="H33" s="18" t="e">
        <f t="shared" si="3"/>
        <v>#N/A</v>
      </c>
      <c r="I33" s="18">
        <f t="shared" si="7"/>
      </c>
      <c r="J33" s="18">
        <f>IF(I33="","",VLOOKUP(I33,'語彙表'!B6:C30,2,FALSE))</f>
      </c>
    </row>
    <row r="34" spans="2:10" ht="13.5" hidden="1">
      <c r="B34" s="18">
        <f>'語彙表'!B7</f>
        <v>0</v>
      </c>
      <c r="C34" s="18">
        <f t="shared" si="4"/>
        <v>48</v>
      </c>
      <c r="D34" s="18" t="str">
        <f t="shared" si="5"/>
        <v>ひらがな</v>
      </c>
      <c r="E34" s="18">
        <f>IF(D34="漢字",COUNTIF($D$31:D34,"漢字"),"")</f>
      </c>
      <c r="F34" s="18">
        <f t="shared" si="6"/>
        <v>0</v>
      </c>
      <c r="G34" s="18">
        <v>4</v>
      </c>
      <c r="H34" s="18" t="e">
        <f t="shared" si="3"/>
        <v>#N/A</v>
      </c>
      <c r="I34" s="18">
        <f t="shared" si="7"/>
      </c>
      <c r="J34" s="18">
        <f>IF(I34="","",VLOOKUP(I34,'語彙表'!B7:C31,2,FALSE))</f>
      </c>
    </row>
    <row r="35" spans="2:10" ht="13.5" hidden="1">
      <c r="B35" s="18">
        <f>'語彙表'!B8</f>
        <v>0</v>
      </c>
      <c r="C35" s="18">
        <f t="shared" si="4"/>
        <v>48</v>
      </c>
      <c r="D35" s="18" t="str">
        <f t="shared" si="5"/>
        <v>ひらがな</v>
      </c>
      <c r="E35" s="18">
        <f>IF(D35="漢字",COUNTIF($D$31:D35,"漢字"),"")</f>
      </c>
      <c r="F35" s="18">
        <f t="shared" si="6"/>
        <v>0</v>
      </c>
      <c r="G35" s="18">
        <v>5</v>
      </c>
      <c r="H35" s="18" t="e">
        <f t="shared" si="3"/>
        <v>#N/A</v>
      </c>
      <c r="I35" s="18">
        <f t="shared" si="7"/>
      </c>
      <c r="J35" s="18">
        <f>IF(I35="","",VLOOKUP(I35,'語彙表'!B8:C32,2,FALSE))</f>
      </c>
    </row>
    <row r="36" spans="2:10" ht="13.5" hidden="1">
      <c r="B36" s="18">
        <f>'語彙表'!B9</f>
        <v>0</v>
      </c>
      <c r="C36" s="18">
        <f t="shared" si="4"/>
        <v>48</v>
      </c>
      <c r="D36" s="18" t="str">
        <f t="shared" si="5"/>
        <v>ひらがな</v>
      </c>
      <c r="E36" s="18">
        <f>IF(D36="漢字",COUNTIF($D$31:D36,"漢字"),"")</f>
      </c>
      <c r="F36" s="18">
        <f t="shared" si="6"/>
        <v>0</v>
      </c>
      <c r="G36" s="18">
        <v>6</v>
      </c>
      <c r="H36" s="18" t="e">
        <f t="shared" si="3"/>
        <v>#N/A</v>
      </c>
      <c r="I36" s="18">
        <f t="shared" si="7"/>
      </c>
      <c r="J36" s="18">
        <f>IF(I36="","",VLOOKUP(I36,'語彙表'!B9:C33,2,FALSE))</f>
      </c>
    </row>
    <row r="37" spans="2:10" ht="13.5" hidden="1">
      <c r="B37" s="18">
        <f>'語彙表'!B10</f>
        <v>0</v>
      </c>
      <c r="C37" s="18">
        <f t="shared" si="4"/>
        <v>48</v>
      </c>
      <c r="D37" s="18" t="str">
        <f t="shared" si="5"/>
        <v>ひらがな</v>
      </c>
      <c r="E37" s="18">
        <f>IF(D37="漢字",COUNTIF($D$31:D37,"漢字"),"")</f>
      </c>
      <c r="F37" s="18">
        <f t="shared" si="6"/>
        <v>0</v>
      </c>
      <c r="G37" s="18">
        <v>7</v>
      </c>
      <c r="H37" s="18" t="e">
        <f t="shared" si="3"/>
        <v>#N/A</v>
      </c>
      <c r="I37" s="18">
        <f t="shared" si="7"/>
      </c>
      <c r="J37" s="18">
        <f>IF(I37="","",VLOOKUP(I37,'語彙表'!B10:C34,2,FALSE))</f>
      </c>
    </row>
    <row r="38" spans="2:10" ht="13.5" hidden="1">
      <c r="B38" s="18">
        <f>'語彙表'!B11</f>
        <v>0</v>
      </c>
      <c r="C38" s="18">
        <f t="shared" si="4"/>
        <v>48</v>
      </c>
      <c r="D38" s="18" t="str">
        <f t="shared" si="5"/>
        <v>ひらがな</v>
      </c>
      <c r="E38" s="18">
        <f>IF(D38="漢字",COUNTIF($D$31:D38,"漢字"),"")</f>
      </c>
      <c r="F38" s="18">
        <f t="shared" si="6"/>
        <v>0</v>
      </c>
      <c r="G38" s="18">
        <v>8</v>
      </c>
      <c r="H38" s="18" t="e">
        <f t="shared" si="3"/>
        <v>#N/A</v>
      </c>
      <c r="I38" s="18">
        <f t="shared" si="7"/>
      </c>
      <c r="J38" s="18">
        <f>IF(I38="","",VLOOKUP(I38,'語彙表'!B11:C35,2,FALSE))</f>
      </c>
    </row>
    <row r="39" spans="2:10" ht="13.5" hidden="1">
      <c r="B39" s="18">
        <f>'語彙表'!B12</f>
        <v>0</v>
      </c>
      <c r="C39" s="18">
        <f t="shared" si="4"/>
        <v>48</v>
      </c>
      <c r="D39" s="18" t="str">
        <f t="shared" si="5"/>
        <v>ひらがな</v>
      </c>
      <c r="E39" s="18">
        <f>IF(D39="漢字",COUNTIF($D$31:D39,"漢字"),"")</f>
      </c>
      <c r="F39" s="18">
        <f t="shared" si="6"/>
        <v>0</v>
      </c>
      <c r="G39" s="18">
        <v>9</v>
      </c>
      <c r="H39" s="18" t="e">
        <f t="shared" si="3"/>
        <v>#N/A</v>
      </c>
      <c r="I39" s="18">
        <f t="shared" si="7"/>
      </c>
      <c r="J39" s="18">
        <f>IF(I39="","",VLOOKUP(I39,'語彙表'!B12:C36,2,FALSE))</f>
      </c>
    </row>
    <row r="40" spans="2:10" ht="13.5" hidden="1">
      <c r="B40" s="18">
        <f>'語彙表'!B13</f>
        <v>0</v>
      </c>
      <c r="C40" s="18">
        <f t="shared" si="4"/>
        <v>48</v>
      </c>
      <c r="D40" s="18" t="str">
        <f t="shared" si="5"/>
        <v>ひらがな</v>
      </c>
      <c r="E40" s="18">
        <f>IF(D40="漢字",COUNTIF($D$31:D40,"漢字"),"")</f>
      </c>
      <c r="F40" s="18">
        <f t="shared" si="6"/>
        <v>0</v>
      </c>
      <c r="G40" s="18">
        <v>10</v>
      </c>
      <c r="H40" s="18" t="e">
        <f t="shared" si="3"/>
        <v>#N/A</v>
      </c>
      <c r="I40" s="18">
        <f t="shared" si="7"/>
      </c>
      <c r="J40" s="18">
        <f>IF(I40="","",VLOOKUP(I40,'語彙表'!B13:C37,2,FALSE))</f>
      </c>
    </row>
    <row r="41" spans="2:10" ht="13.5" hidden="1">
      <c r="B41" s="18">
        <f>'語彙表'!B14</f>
        <v>0</v>
      </c>
      <c r="C41" s="18">
        <f t="shared" si="4"/>
        <v>48</v>
      </c>
      <c r="D41" s="18" t="str">
        <f t="shared" si="5"/>
        <v>ひらがな</v>
      </c>
      <c r="E41" s="18">
        <f>IF(D41="漢字",COUNTIF($D$31:D41,"漢字"),"")</f>
      </c>
      <c r="F41" s="18">
        <f t="shared" si="6"/>
        <v>0</v>
      </c>
      <c r="G41" s="18">
        <v>11</v>
      </c>
      <c r="H41" s="18" t="e">
        <f t="shared" si="3"/>
        <v>#N/A</v>
      </c>
      <c r="I41" s="18">
        <f t="shared" si="7"/>
      </c>
      <c r="J41" s="18">
        <f>IF(I41="","",VLOOKUP(I41,'語彙表'!B14:C38,2,FALSE))</f>
      </c>
    </row>
    <row r="42" spans="2:10" ht="13.5" hidden="1">
      <c r="B42" s="18">
        <f>'語彙表'!B15</f>
        <v>0</v>
      </c>
      <c r="C42" s="18">
        <f t="shared" si="4"/>
        <v>48</v>
      </c>
      <c r="D42" s="18" t="str">
        <f t="shared" si="5"/>
        <v>ひらがな</v>
      </c>
      <c r="E42" s="18">
        <f>IF(D42="漢字",COUNTIF($D$31:D42,"漢字"),"")</f>
      </c>
      <c r="F42" s="18">
        <f t="shared" si="6"/>
        <v>0</v>
      </c>
      <c r="G42" s="18">
        <v>12</v>
      </c>
      <c r="H42" s="18" t="e">
        <f t="shared" si="3"/>
        <v>#N/A</v>
      </c>
      <c r="I42" s="18">
        <f t="shared" si="7"/>
      </c>
      <c r="J42" s="18">
        <f>IF(I42="","",VLOOKUP(I42,'語彙表'!B15:C39,2,FALSE))</f>
      </c>
    </row>
    <row r="43" spans="2:10" ht="13.5" hidden="1">
      <c r="B43" s="18">
        <f>'語彙表'!B16</f>
        <v>0</v>
      </c>
      <c r="C43" s="18">
        <f t="shared" si="4"/>
        <v>48</v>
      </c>
      <c r="D43" s="18" t="str">
        <f t="shared" si="5"/>
        <v>ひらがな</v>
      </c>
      <c r="E43" s="18">
        <f>IF(D43="漢字",COUNTIF($D$31:D43,"漢字"),"")</f>
      </c>
      <c r="F43" s="18">
        <f t="shared" si="6"/>
        <v>0</v>
      </c>
      <c r="G43" s="18">
        <v>13</v>
      </c>
      <c r="H43" s="18" t="e">
        <f t="shared" si="3"/>
        <v>#N/A</v>
      </c>
      <c r="I43" s="18">
        <f t="shared" si="7"/>
      </c>
      <c r="J43" s="18">
        <f>IF(I43="","",VLOOKUP(I43,'語彙表'!B16:C40,2,FALSE))</f>
      </c>
    </row>
    <row r="44" spans="2:10" ht="13.5" hidden="1">
      <c r="B44" s="18">
        <f>'語彙表'!B17</f>
        <v>0</v>
      </c>
      <c r="C44" s="18">
        <f t="shared" si="4"/>
        <v>48</v>
      </c>
      <c r="D44" s="18" t="str">
        <f t="shared" si="5"/>
        <v>ひらがな</v>
      </c>
      <c r="E44" s="18">
        <f>IF(D44="漢字",COUNTIF($D$31:D44,"漢字"),"")</f>
      </c>
      <c r="F44" s="18">
        <f t="shared" si="6"/>
        <v>0</v>
      </c>
      <c r="G44" s="18">
        <v>14</v>
      </c>
      <c r="H44" s="18" t="e">
        <f t="shared" si="3"/>
        <v>#N/A</v>
      </c>
      <c r="I44" s="18">
        <f t="shared" si="7"/>
      </c>
      <c r="J44" s="18">
        <f>IF(I44="","",VLOOKUP(I44,'語彙表'!B17:C41,2,FALSE))</f>
      </c>
    </row>
    <row r="45" spans="2:10" ht="13.5" hidden="1">
      <c r="B45" s="18">
        <f>'語彙表'!B18</f>
        <v>0</v>
      </c>
      <c r="C45" s="18">
        <f t="shared" si="4"/>
        <v>48</v>
      </c>
      <c r="D45" s="18" t="str">
        <f t="shared" si="5"/>
        <v>ひらがな</v>
      </c>
      <c r="E45" s="18">
        <f>IF(D45="漢字",COUNTIF($D$31:D45,"漢字"),"")</f>
      </c>
      <c r="F45" s="18">
        <f t="shared" si="6"/>
        <v>0</v>
      </c>
      <c r="G45" s="18">
        <v>15</v>
      </c>
      <c r="H45" s="18" t="e">
        <f t="shared" si="3"/>
        <v>#N/A</v>
      </c>
      <c r="I45" s="18">
        <f t="shared" si="7"/>
      </c>
      <c r="J45" s="18">
        <f>IF(I45="","",VLOOKUP(I45,'語彙表'!B18:C42,2,FALSE))</f>
      </c>
    </row>
    <row r="46" spans="2:10" ht="13.5" hidden="1">
      <c r="B46" s="18">
        <f>'語彙表'!B19</f>
        <v>0</v>
      </c>
      <c r="C46" s="18">
        <f t="shared" si="4"/>
        <v>48</v>
      </c>
      <c r="D46" s="18" t="str">
        <f t="shared" si="5"/>
        <v>ひらがな</v>
      </c>
      <c r="E46" s="18">
        <f>IF(D46="漢字",COUNTIF($D$31:D46,"漢字"),"")</f>
      </c>
      <c r="F46" s="18">
        <f t="shared" si="6"/>
        <v>0</v>
      </c>
      <c r="G46" s="18">
        <v>16</v>
      </c>
      <c r="H46" s="18" t="e">
        <f t="shared" si="3"/>
        <v>#N/A</v>
      </c>
      <c r="I46" s="18">
        <f t="shared" si="7"/>
      </c>
      <c r="J46" s="18">
        <f>IF(I46="","",VLOOKUP(I46,'語彙表'!B19:C43,2,FALSE))</f>
      </c>
    </row>
    <row r="47" spans="2:10" ht="13.5" hidden="1">
      <c r="B47" s="18">
        <f>'語彙表'!B20</f>
        <v>0</v>
      </c>
      <c r="C47" s="18">
        <f t="shared" si="4"/>
        <v>48</v>
      </c>
      <c r="D47" s="18" t="str">
        <f t="shared" si="5"/>
        <v>ひらがな</v>
      </c>
      <c r="E47" s="18">
        <f>IF(D47="漢字",COUNTIF($D$31:D47,"漢字"),"")</f>
      </c>
      <c r="F47" s="18">
        <f t="shared" si="6"/>
        <v>0</v>
      </c>
      <c r="G47" s="18">
        <v>17</v>
      </c>
      <c r="H47" s="18" t="e">
        <f t="shared" si="3"/>
        <v>#N/A</v>
      </c>
      <c r="I47" s="18">
        <f t="shared" si="7"/>
      </c>
      <c r="J47" s="18">
        <f>IF(I47="","",VLOOKUP(I47,'語彙表'!B20:C44,2,FALSE))</f>
      </c>
    </row>
    <row r="48" spans="2:10" ht="13.5" hidden="1">
      <c r="B48" s="18">
        <f>'語彙表'!B21</f>
        <v>0</v>
      </c>
      <c r="C48" s="18">
        <f t="shared" si="4"/>
        <v>48</v>
      </c>
      <c r="D48" s="18" t="str">
        <f t="shared" si="5"/>
        <v>ひらがな</v>
      </c>
      <c r="E48" s="18">
        <f>IF(D48="漢字",COUNTIF($D$31:D48,"漢字"),"")</f>
      </c>
      <c r="F48" s="18">
        <f t="shared" si="6"/>
        <v>0</v>
      </c>
      <c r="G48" s="18">
        <v>18</v>
      </c>
      <c r="H48" s="18" t="e">
        <f t="shared" si="3"/>
        <v>#N/A</v>
      </c>
      <c r="I48" s="18">
        <f t="shared" si="7"/>
      </c>
      <c r="J48" s="18">
        <f>IF(I48="","",VLOOKUP(I48,'語彙表'!B21:C45,2,FALSE))</f>
      </c>
    </row>
    <row r="49" spans="2:10" ht="13.5" hidden="1">
      <c r="B49" s="18">
        <f>'語彙表'!B22</f>
        <v>0</v>
      </c>
      <c r="C49" s="18">
        <f t="shared" si="4"/>
        <v>48</v>
      </c>
      <c r="D49" s="18" t="str">
        <f t="shared" si="5"/>
        <v>ひらがな</v>
      </c>
      <c r="E49" s="18">
        <f>IF(D49="漢字",COUNTIF($D$31:D49,"漢字"),"")</f>
      </c>
      <c r="F49" s="18">
        <f t="shared" si="6"/>
        <v>0</v>
      </c>
      <c r="G49" s="18">
        <v>19</v>
      </c>
      <c r="H49" s="18" t="e">
        <f t="shared" si="3"/>
        <v>#N/A</v>
      </c>
      <c r="I49" s="18">
        <f t="shared" si="7"/>
      </c>
      <c r="J49" s="18">
        <f>IF(I49="","",VLOOKUP(I49,'語彙表'!B22:C46,2,FALSE))</f>
      </c>
    </row>
    <row r="50" spans="2:10" ht="13.5" hidden="1">
      <c r="B50" s="18">
        <f>'語彙表'!B23</f>
        <v>0</v>
      </c>
      <c r="C50" s="18">
        <f t="shared" si="4"/>
        <v>48</v>
      </c>
      <c r="D50" s="18" t="str">
        <f t="shared" si="5"/>
        <v>ひらがな</v>
      </c>
      <c r="E50" s="18">
        <f>IF(D50="漢字",COUNTIF($D$31:D50,"漢字"),"")</f>
      </c>
      <c r="F50" s="18">
        <f t="shared" si="6"/>
        <v>0</v>
      </c>
      <c r="G50" s="18">
        <v>20</v>
      </c>
      <c r="H50" s="18" t="e">
        <f t="shared" si="3"/>
        <v>#N/A</v>
      </c>
      <c r="I50" s="18">
        <f t="shared" si="7"/>
      </c>
      <c r="J50" s="18">
        <f>IF(I50="","",VLOOKUP(I50,'語彙表'!B23:C47,2,FALSE))</f>
      </c>
    </row>
    <row r="51" spans="2:10" ht="13.5" hidden="1">
      <c r="B51" s="18">
        <f>'語彙表'!B24</f>
        <v>0</v>
      </c>
      <c r="C51" s="18">
        <f t="shared" si="4"/>
        <v>48</v>
      </c>
      <c r="D51" s="18" t="str">
        <f t="shared" si="5"/>
        <v>ひらがな</v>
      </c>
      <c r="E51" s="18">
        <f>IF(D51="漢字",COUNTIF($D$31:D51,"漢字"),"")</f>
      </c>
      <c r="F51" s="18">
        <f t="shared" si="6"/>
        <v>0</v>
      </c>
      <c r="G51" s="18">
        <v>21</v>
      </c>
      <c r="H51" s="18" t="e">
        <f>VLOOKUP(G51,$E$31:$F$55,2,FALSE)</f>
        <v>#N/A</v>
      </c>
      <c r="I51" s="18">
        <f t="shared" si="7"/>
      </c>
      <c r="J51" s="18">
        <f>IF(I51="","",VLOOKUP(I51,'語彙表'!B24:C48,2,FALSE))</f>
      </c>
    </row>
    <row r="52" spans="2:10" ht="13.5" hidden="1">
      <c r="B52" s="18">
        <f>'語彙表'!B25</f>
        <v>0</v>
      </c>
      <c r="C52" s="18">
        <f t="shared" si="4"/>
        <v>48</v>
      </c>
      <c r="D52" s="18" t="str">
        <f t="shared" si="5"/>
        <v>ひらがな</v>
      </c>
      <c r="E52" s="18">
        <f>IF(D52="漢字",COUNTIF($D$31:D52,"漢字"),"")</f>
      </c>
      <c r="F52" s="18">
        <f t="shared" si="6"/>
        <v>0</v>
      </c>
      <c r="G52" s="18">
        <v>22</v>
      </c>
      <c r="H52" s="18" t="e">
        <f t="shared" si="3"/>
        <v>#N/A</v>
      </c>
      <c r="I52" s="18">
        <f t="shared" si="7"/>
      </c>
      <c r="J52" s="18">
        <f>IF(I52="","",VLOOKUP(I52,'語彙表'!B25:C49,2,FALSE))</f>
      </c>
    </row>
    <row r="53" spans="2:10" ht="13.5" hidden="1">
      <c r="B53" s="18">
        <f>'語彙表'!B26</f>
        <v>0</v>
      </c>
      <c r="C53" s="18">
        <f t="shared" si="4"/>
        <v>48</v>
      </c>
      <c r="D53" s="18" t="str">
        <f t="shared" si="5"/>
        <v>ひらがな</v>
      </c>
      <c r="E53" s="18">
        <f>IF(D53="漢字",COUNTIF($D$31:D53,"漢字"),"")</f>
      </c>
      <c r="F53" s="18">
        <f t="shared" si="6"/>
        <v>0</v>
      </c>
      <c r="G53" s="18">
        <v>23</v>
      </c>
      <c r="H53" s="18" t="e">
        <f t="shared" si="3"/>
        <v>#N/A</v>
      </c>
      <c r="I53" s="18">
        <f t="shared" si="7"/>
      </c>
      <c r="J53" s="18">
        <f>IF(I53="","",VLOOKUP(I53,'語彙表'!B26:C50,2,FALSE))</f>
      </c>
    </row>
    <row r="54" spans="2:10" ht="13.5" hidden="1">
      <c r="B54" s="18">
        <f>'語彙表'!B27</f>
        <v>0</v>
      </c>
      <c r="C54" s="18">
        <f t="shared" si="4"/>
        <v>48</v>
      </c>
      <c r="D54" s="18" t="str">
        <f t="shared" si="5"/>
        <v>ひらがな</v>
      </c>
      <c r="E54" s="18">
        <f>IF(D54="漢字",COUNTIF($D$31:D54,"漢字"),"")</f>
      </c>
      <c r="F54" s="18">
        <f t="shared" si="6"/>
        <v>0</v>
      </c>
      <c r="G54" s="18">
        <v>24</v>
      </c>
      <c r="H54" s="18" t="e">
        <f t="shared" si="3"/>
        <v>#N/A</v>
      </c>
      <c r="I54" s="18">
        <f t="shared" si="7"/>
      </c>
      <c r="J54" s="18">
        <f>IF(I54="","",VLOOKUP(I54,'語彙表'!B27:C51,2,FALSE))</f>
      </c>
    </row>
    <row r="55" spans="2:10" ht="13.5" hidden="1">
      <c r="B55" s="18">
        <f>'語彙表'!B28</f>
        <v>0</v>
      </c>
      <c r="C55" s="18">
        <f t="shared" si="4"/>
        <v>48</v>
      </c>
      <c r="D55" s="18" t="str">
        <f t="shared" si="5"/>
        <v>ひらがな</v>
      </c>
      <c r="E55" s="18">
        <f>IF(D55="漢字",COUNTIF($D$31:D55,"漢字"),"")</f>
      </c>
      <c r="F55" s="18">
        <f t="shared" si="6"/>
        <v>0</v>
      </c>
      <c r="G55" s="18">
        <v>25</v>
      </c>
      <c r="H55" s="18" t="e">
        <f t="shared" si="3"/>
        <v>#N/A</v>
      </c>
      <c r="I55" s="18">
        <f t="shared" si="7"/>
      </c>
      <c r="J55" s="18">
        <f>IF(I55="","",VLOOKUP(I55,'語彙表'!B28:C52,2,FALSE))</f>
      </c>
    </row>
    <row r="56" spans="2:10" ht="13.5" hidden="1">
      <c r="B56" s="18">
        <f>'語彙表'!B29</f>
        <v>0</v>
      </c>
      <c r="C56" s="18">
        <f t="shared" si="4"/>
        <v>48</v>
      </c>
      <c r="D56" s="18" t="str">
        <f t="shared" si="5"/>
        <v>ひらがな</v>
      </c>
      <c r="E56" s="18">
        <f>IF(D56="漢字",COUNTIF($D$31:D56,"漢字"),"")</f>
      </c>
      <c r="H56" s="18" t="e">
        <f t="shared" si="3"/>
        <v>#N/A</v>
      </c>
      <c r="I56" s="18">
        <f t="shared" si="7"/>
      </c>
      <c r="J56" s="18">
        <f>IF(I56="","",VLOOKUP(I56,'語彙表'!B29:C53,2,FALSE))</f>
      </c>
    </row>
    <row r="57" ht="13.5" hidden="1"/>
    <row r="58" ht="13.5" hidden="1"/>
    <row r="59" ht="13.5" hidden="1"/>
  </sheetData>
  <mergeCells count="2">
    <mergeCell ref="A1:I1"/>
    <mergeCell ref="A2:B2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&amp;R「むらログ」　日本語教師の仕事術
http://mongolia.seesaa.net/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97"/>
  <sheetViews>
    <sheetView showGridLines="0" workbookViewId="0" topLeftCell="A1">
      <selection activeCell="A1" sqref="A1:B1"/>
    </sheetView>
  </sheetViews>
  <sheetFormatPr defaultColWidth="9.00390625" defaultRowHeight="20.25" customHeight="1"/>
  <cols>
    <col min="1" max="16384" width="9.00390625" style="18" customWidth="1"/>
  </cols>
  <sheetData>
    <row r="1" spans="1:9" ht="51" customHeight="1">
      <c r="A1" s="45">
        <f ca="1">TODAY()</f>
        <v>39529</v>
      </c>
      <c r="B1" s="45"/>
      <c r="C1" s="29"/>
      <c r="D1" s="37" t="s">
        <v>8</v>
      </c>
      <c r="E1" s="37"/>
      <c r="F1" s="37"/>
      <c r="G1" s="29"/>
      <c r="H1" s="29"/>
      <c r="I1" s="32" t="s">
        <v>16</v>
      </c>
    </row>
    <row r="3" spans="3:9" ht="20.25" customHeight="1">
      <c r="C3" s="19" t="s">
        <v>47</v>
      </c>
      <c r="D3" s="20"/>
      <c r="E3" s="19" t="s">
        <v>10</v>
      </c>
      <c r="F3" s="20"/>
      <c r="G3" s="19" t="s">
        <v>9</v>
      </c>
      <c r="H3" s="21"/>
      <c r="I3" s="21"/>
    </row>
    <row r="4" ht="10.5" customHeight="1"/>
    <row r="6" spans="1:9" ht="20.25" customHeight="1">
      <c r="A6" s="18" t="s">
        <v>23</v>
      </c>
      <c r="I6" s="19"/>
    </row>
    <row r="8" spans="2:7" ht="20.25" customHeight="1">
      <c r="B8" s="23">
        <f>IF(CODE(B63)&gt;9600,C63,"")</f>
      </c>
      <c r="C8" s="18">
        <f>IF(B8="","","＿＿＿＿＿＿＿＿")</f>
      </c>
      <c r="F8" s="23">
        <f>IF(CODE(B64)&gt;9600,C64,"")</f>
      </c>
      <c r="G8" s="18">
        <f>IF(F8="","","＿＿＿＿＿＿＿＿")</f>
      </c>
    </row>
    <row r="9" spans="2:7" ht="20.25" customHeight="1">
      <c r="B9" s="23">
        <f>IF(CODE(B65)&gt;9600,C65,"")</f>
      </c>
      <c r="C9" s="18">
        <f>IF(B9="","","＿＿＿＿＿＿＿＿")</f>
      </c>
      <c r="F9" s="23">
        <f>IF(CODE(B66)&gt;9600,C66,"")</f>
      </c>
      <c r="G9" s="18">
        <f>IF(F9="","","＿＿＿＿＿＿＿＿")</f>
      </c>
    </row>
    <row r="10" spans="2:7" ht="20.25" customHeight="1">
      <c r="B10" s="23">
        <f>IF(CODE(B67)&gt;9600,C67,"")</f>
      </c>
      <c r="C10" s="18">
        <f>IF(B10="","","＿＿＿＿＿＿＿＿")</f>
      </c>
      <c r="F10" s="23">
        <f>IF(CODE(B68)&gt;9600,C68,"")</f>
      </c>
      <c r="G10" s="18">
        <f>IF(F10="","","＿＿＿＿＿＿＿＿")</f>
      </c>
    </row>
    <row r="11" spans="2:7" ht="20.25" customHeight="1">
      <c r="B11" s="23">
        <f>IF(CODE(B69)&gt;9600,C69,"")</f>
      </c>
      <c r="C11" s="18">
        <f>IF(B11="","","＿＿＿＿＿＿＿＿")</f>
      </c>
      <c r="F11" s="23">
        <f>IF(CODE(B70)&gt;9600,C70,"")</f>
      </c>
      <c r="G11" s="18">
        <f>IF(F11="","","＿＿＿＿＿＿＿＿")</f>
      </c>
    </row>
    <row r="12" spans="2:6" ht="20.25" customHeight="1">
      <c r="B12" s="23"/>
      <c r="F12" s="23"/>
    </row>
    <row r="13" spans="2:6" ht="20.25" customHeight="1">
      <c r="B13" s="23"/>
      <c r="F13" s="23"/>
    </row>
    <row r="14" spans="1:9" ht="20.25" customHeight="1">
      <c r="A14" s="18" t="s">
        <v>48</v>
      </c>
      <c r="I14" s="19"/>
    </row>
    <row r="16" spans="2:6" ht="20.25" customHeight="1">
      <c r="B16" s="18">
        <f>IF(D71=0,"",G71)</f>
      </c>
      <c r="F16" s="18">
        <f>IF(B16="","","＿＿＿＿＿＿＿＿")</f>
      </c>
    </row>
    <row r="17" spans="2:6" ht="20.25" customHeight="1">
      <c r="B17" s="18">
        <f aca="true" t="shared" si="0" ref="B17:B23">IF(D72=0,"",G72)</f>
      </c>
      <c r="F17" s="18">
        <f aca="true" t="shared" si="1" ref="F17:F23">IF(B17="","","＿＿＿＿＿＿＿＿")</f>
      </c>
    </row>
    <row r="18" spans="2:6" ht="20.25" customHeight="1">
      <c r="B18" s="18">
        <f t="shared" si="0"/>
      </c>
      <c r="F18" s="18">
        <f t="shared" si="1"/>
      </c>
    </row>
    <row r="19" spans="2:6" ht="20.25" customHeight="1">
      <c r="B19" s="18">
        <f t="shared" si="0"/>
      </c>
      <c r="F19" s="18">
        <f t="shared" si="1"/>
      </c>
    </row>
    <row r="20" spans="2:6" ht="20.25" customHeight="1">
      <c r="B20" s="18">
        <f t="shared" si="0"/>
      </c>
      <c r="F20" s="18">
        <f t="shared" si="1"/>
      </c>
    </row>
    <row r="21" spans="2:6" ht="20.25" customHeight="1">
      <c r="B21" s="18">
        <f t="shared" si="0"/>
      </c>
      <c r="F21" s="18">
        <f t="shared" si="1"/>
      </c>
    </row>
    <row r="22" spans="2:6" ht="20.25" customHeight="1">
      <c r="B22" s="18">
        <f t="shared" si="0"/>
      </c>
      <c r="F22" s="18">
        <f t="shared" si="1"/>
      </c>
    </row>
    <row r="23" spans="2:6" ht="20.25" customHeight="1">
      <c r="B23" s="18">
        <f t="shared" si="0"/>
      </c>
      <c r="F23" s="18">
        <f t="shared" si="1"/>
      </c>
    </row>
    <row r="26" spans="1:9" ht="20.25" customHeight="1">
      <c r="A26" s="18" t="s">
        <v>15</v>
      </c>
      <c r="I26" s="19"/>
    </row>
    <row r="28" spans="1:7" ht="20.25" customHeight="1">
      <c r="A28" s="39">
        <f aca="true" t="shared" si="2" ref="A28:A35">IF(CODE(G79)=48,"",G79&amp;"・")</f>
      </c>
      <c r="B28" s="39"/>
      <c r="C28" s="39"/>
      <c r="D28" s="39"/>
      <c r="G28" s="18">
        <f>IF(B89="","","・"&amp;B89)</f>
      </c>
    </row>
    <row r="29" spans="1:7" ht="20.25" customHeight="1">
      <c r="A29" s="39">
        <f t="shared" si="2"/>
      </c>
      <c r="B29" s="39"/>
      <c r="C29" s="39"/>
      <c r="D29" s="39"/>
      <c r="G29" s="18">
        <f aca="true" t="shared" si="3" ref="G29:G36">IF(B90="","","・"&amp;B90)</f>
      </c>
    </row>
    <row r="30" spans="1:7" ht="20.25" customHeight="1">
      <c r="A30" s="39">
        <f t="shared" si="2"/>
      </c>
      <c r="B30" s="39"/>
      <c r="C30" s="39"/>
      <c r="D30" s="39"/>
      <c r="E30" s="18">
        <f>IF('語彙表'!B29="","",'語彙表'!D29&amp;"、"&amp;'語彙表'!E29&amp;"、"&amp;'語彙表'!F29&amp;"・")</f>
      </c>
      <c r="G30" s="18">
        <f t="shared" si="3"/>
      </c>
    </row>
    <row r="31" spans="1:7" ht="20.25" customHeight="1">
      <c r="A31" s="39">
        <f t="shared" si="2"/>
      </c>
      <c r="B31" s="39"/>
      <c r="C31" s="39"/>
      <c r="D31" s="39"/>
      <c r="E31" s="18">
        <f>IF('語彙表'!B30="","",'語彙表'!D30&amp;"、"&amp;'語彙表'!E30&amp;"、"&amp;'語彙表'!F30&amp;"・")</f>
      </c>
      <c r="G31" s="18">
        <f t="shared" si="3"/>
      </c>
    </row>
    <row r="32" spans="1:7" ht="20.25" customHeight="1">
      <c r="A32" s="39">
        <f t="shared" si="2"/>
      </c>
      <c r="B32" s="39"/>
      <c r="C32" s="39"/>
      <c r="D32" s="39"/>
      <c r="E32" s="18">
        <f>IF('語彙表'!B31="","",'語彙表'!D31&amp;"、"&amp;'語彙表'!E31&amp;"、"&amp;'語彙表'!F31&amp;"・")</f>
      </c>
      <c r="G32" s="18">
        <f t="shared" si="3"/>
      </c>
    </row>
    <row r="33" spans="1:7" ht="20.25" customHeight="1">
      <c r="A33" s="39">
        <f t="shared" si="2"/>
      </c>
      <c r="B33" s="39"/>
      <c r="C33" s="39"/>
      <c r="D33" s="39"/>
      <c r="E33" s="18">
        <f>IF('語彙表'!B32="","",'語彙表'!D32&amp;"、"&amp;'語彙表'!E32&amp;"、"&amp;'語彙表'!F32&amp;"・")</f>
      </c>
      <c r="G33" s="18">
        <f t="shared" si="3"/>
      </c>
    </row>
    <row r="34" spans="1:7" ht="20.25" customHeight="1">
      <c r="A34" s="39">
        <f t="shared" si="2"/>
      </c>
      <c r="B34" s="39"/>
      <c r="C34" s="39"/>
      <c r="D34" s="39"/>
      <c r="E34" s="18">
        <f>IF('語彙表'!B33="","",'語彙表'!D33&amp;"、"&amp;'語彙表'!E33&amp;"、"&amp;'語彙表'!F33&amp;"・")</f>
      </c>
      <c r="G34" s="18">
        <f t="shared" si="3"/>
      </c>
    </row>
    <row r="35" spans="1:7" ht="20.25" customHeight="1">
      <c r="A35" s="39">
        <f t="shared" si="2"/>
      </c>
      <c r="B35" s="39"/>
      <c r="C35" s="39"/>
      <c r="D35" s="39"/>
      <c r="E35" s="18">
        <f>IF('語彙表'!B35="","",'語彙表'!D35&amp;"、"&amp;'語彙表'!E35&amp;"、"&amp;'語彙表'!F35&amp;"・")</f>
      </c>
      <c r="G35" s="18">
        <f t="shared" si="3"/>
      </c>
    </row>
    <row r="36" spans="1:7" ht="20.25" customHeight="1">
      <c r="A36" s="39">
        <f>IF(CODE(G87)=48,"",G87&amp;"・")</f>
      </c>
      <c r="B36" s="39"/>
      <c r="C36" s="39"/>
      <c r="D36" s="39"/>
      <c r="E36" s="18">
        <f>IF('語彙表'!B34="","",'語彙表'!D34&amp;"、"&amp;'語彙表'!E34&amp;"、"&amp;'語彙表'!F34&amp;"・")</f>
      </c>
      <c r="G36" s="18">
        <f t="shared" si="3"/>
      </c>
    </row>
    <row r="37" spans="1:11" ht="20.25" customHeight="1" hidden="1">
      <c r="A37" s="18">
        <f>K37</f>
        <v>1</v>
      </c>
      <c r="B37" s="18">
        <v>1</v>
      </c>
      <c r="C37" s="18">
        <f>'語彙表'!B4</f>
        <v>0</v>
      </c>
      <c r="D37" s="18">
        <f>'語彙表'!C4</f>
      </c>
      <c r="E37" s="18">
        <f>'語彙表'!E4</f>
        <v>0</v>
      </c>
      <c r="F37" s="18">
        <f>'語彙表'!F4</f>
        <v>0</v>
      </c>
      <c r="G37" s="18">
        <f>'語彙表'!G4</f>
        <v>0</v>
      </c>
      <c r="H37" s="18">
        <f>CODE(C37)</f>
        <v>48</v>
      </c>
      <c r="I37" s="18">
        <f>RANK(H37,$H$37:$H$61)</f>
        <v>1</v>
      </c>
      <c r="K37" s="18">
        <f aca="true" t="shared" si="4" ref="K37:K61">I37+J37</f>
        <v>1</v>
      </c>
    </row>
    <row r="38" spans="1:11" ht="20.25" customHeight="1" hidden="1">
      <c r="A38" s="18">
        <f aca="true" t="shared" si="5" ref="A38:A61">K38</f>
        <v>2</v>
      </c>
      <c r="B38" s="18">
        <v>2</v>
      </c>
      <c r="C38" s="18">
        <f>'語彙表'!B5</f>
        <v>0</v>
      </c>
      <c r="D38" s="18">
        <f>'語彙表'!C5</f>
      </c>
      <c r="E38" s="18">
        <f>'語彙表'!E5</f>
        <v>0</v>
      </c>
      <c r="F38" s="18">
        <f>'語彙表'!F5</f>
        <v>0</v>
      </c>
      <c r="G38" s="18">
        <f>'語彙表'!G5</f>
        <v>0</v>
      </c>
      <c r="H38" s="18">
        <f aca="true" t="shared" si="6" ref="H38:H61">CODE(C38)</f>
        <v>48</v>
      </c>
      <c r="I38" s="18">
        <f aca="true" t="shared" si="7" ref="I38:I61">RANK(H38,$H$37:$H$61)</f>
        <v>1</v>
      </c>
      <c r="J38" s="18">
        <f>COUNTIF($I$37:I37,I38)</f>
        <v>1</v>
      </c>
      <c r="K38" s="18">
        <f t="shared" si="4"/>
        <v>2</v>
      </c>
    </row>
    <row r="39" spans="1:11" ht="20.25" customHeight="1" hidden="1">
      <c r="A39" s="18">
        <f t="shared" si="5"/>
        <v>3</v>
      </c>
      <c r="B39" s="18">
        <v>3</v>
      </c>
      <c r="C39" s="18">
        <f>'語彙表'!B6</f>
        <v>0</v>
      </c>
      <c r="D39" s="18">
        <f>'語彙表'!C6</f>
      </c>
      <c r="E39" s="18">
        <f>'語彙表'!E6</f>
        <v>0</v>
      </c>
      <c r="F39" s="18">
        <f>'語彙表'!F6</f>
        <v>0</v>
      </c>
      <c r="G39" s="18">
        <f>'語彙表'!G6</f>
        <v>0</v>
      </c>
      <c r="H39" s="18">
        <f t="shared" si="6"/>
        <v>48</v>
      </c>
      <c r="I39" s="18">
        <f t="shared" si="7"/>
        <v>1</v>
      </c>
      <c r="J39" s="18">
        <f>COUNTIF($I$37:I38,I39)</f>
        <v>2</v>
      </c>
      <c r="K39" s="18">
        <f t="shared" si="4"/>
        <v>3</v>
      </c>
    </row>
    <row r="40" spans="1:11" ht="20.25" customHeight="1" hidden="1">
      <c r="A40" s="18">
        <f t="shared" si="5"/>
        <v>4</v>
      </c>
      <c r="B40" s="18">
        <v>4</v>
      </c>
      <c r="C40" s="18">
        <f>'語彙表'!B7</f>
        <v>0</v>
      </c>
      <c r="D40" s="18">
        <f>'語彙表'!C7</f>
      </c>
      <c r="E40" s="18">
        <f>'語彙表'!E7</f>
        <v>0</v>
      </c>
      <c r="F40" s="18">
        <f>'語彙表'!F7</f>
        <v>0</v>
      </c>
      <c r="G40" s="18">
        <f>'語彙表'!G7</f>
        <v>0</v>
      </c>
      <c r="H40" s="18">
        <f t="shared" si="6"/>
        <v>48</v>
      </c>
      <c r="I40" s="18">
        <f t="shared" si="7"/>
        <v>1</v>
      </c>
      <c r="J40" s="18">
        <f>COUNTIF($I$37:I39,I40)</f>
        <v>3</v>
      </c>
      <c r="K40" s="18">
        <f t="shared" si="4"/>
        <v>4</v>
      </c>
    </row>
    <row r="41" spans="1:11" ht="20.25" customHeight="1" hidden="1">
      <c r="A41" s="18">
        <f t="shared" si="5"/>
        <v>5</v>
      </c>
      <c r="B41" s="18">
        <v>5</v>
      </c>
      <c r="C41" s="18">
        <f>'語彙表'!B8</f>
        <v>0</v>
      </c>
      <c r="D41" s="18">
        <f>'語彙表'!C8</f>
      </c>
      <c r="E41" s="18">
        <f>'語彙表'!E8</f>
        <v>0</v>
      </c>
      <c r="F41" s="18">
        <f>'語彙表'!F8</f>
        <v>0</v>
      </c>
      <c r="G41" s="18">
        <f>'語彙表'!G8</f>
        <v>0</v>
      </c>
      <c r="H41" s="18">
        <f t="shared" si="6"/>
        <v>48</v>
      </c>
      <c r="I41" s="18">
        <f t="shared" si="7"/>
        <v>1</v>
      </c>
      <c r="J41" s="18">
        <f>COUNTIF($I$37:I40,I41)</f>
        <v>4</v>
      </c>
      <c r="K41" s="18">
        <f t="shared" si="4"/>
        <v>5</v>
      </c>
    </row>
    <row r="42" spans="1:11" ht="20.25" customHeight="1" hidden="1">
      <c r="A42" s="18">
        <f t="shared" si="5"/>
        <v>6</v>
      </c>
      <c r="B42" s="18">
        <v>6</v>
      </c>
      <c r="C42" s="18">
        <f>'語彙表'!B9</f>
        <v>0</v>
      </c>
      <c r="D42" s="18">
        <f>'語彙表'!C9</f>
      </c>
      <c r="E42" s="18">
        <f>'語彙表'!E9</f>
        <v>0</v>
      </c>
      <c r="F42" s="18">
        <f>'語彙表'!F9</f>
        <v>0</v>
      </c>
      <c r="G42" s="18">
        <f>'語彙表'!G9</f>
        <v>0</v>
      </c>
      <c r="H42" s="18">
        <f t="shared" si="6"/>
        <v>48</v>
      </c>
      <c r="I42" s="18">
        <f t="shared" si="7"/>
        <v>1</v>
      </c>
      <c r="J42" s="18">
        <f>COUNTIF($I$37:I41,I42)</f>
        <v>5</v>
      </c>
      <c r="K42" s="18">
        <f t="shared" si="4"/>
        <v>6</v>
      </c>
    </row>
    <row r="43" spans="1:11" ht="20.25" customHeight="1" hidden="1">
      <c r="A43" s="18">
        <f t="shared" si="5"/>
        <v>7</v>
      </c>
      <c r="B43" s="18">
        <v>7</v>
      </c>
      <c r="C43" s="18">
        <f>'語彙表'!B10</f>
        <v>0</v>
      </c>
      <c r="D43" s="18">
        <f>'語彙表'!C10</f>
      </c>
      <c r="E43" s="18">
        <f>'語彙表'!E10</f>
        <v>0</v>
      </c>
      <c r="F43" s="18">
        <f>'語彙表'!F10</f>
        <v>0</v>
      </c>
      <c r="G43" s="18">
        <f>'語彙表'!G10</f>
        <v>0</v>
      </c>
      <c r="H43" s="18">
        <f t="shared" si="6"/>
        <v>48</v>
      </c>
      <c r="I43" s="18">
        <f t="shared" si="7"/>
        <v>1</v>
      </c>
      <c r="J43" s="18">
        <f>COUNTIF($I$37:I42,I43)</f>
        <v>6</v>
      </c>
      <c r="K43" s="18">
        <f t="shared" si="4"/>
        <v>7</v>
      </c>
    </row>
    <row r="44" spans="1:11" ht="20.25" customHeight="1" hidden="1">
      <c r="A44" s="18">
        <f t="shared" si="5"/>
        <v>8</v>
      </c>
      <c r="B44" s="18">
        <v>8</v>
      </c>
      <c r="C44" s="18">
        <f>'語彙表'!B11</f>
        <v>0</v>
      </c>
      <c r="D44" s="18">
        <f>'語彙表'!C11</f>
      </c>
      <c r="E44" s="18">
        <f>'語彙表'!E11</f>
        <v>0</v>
      </c>
      <c r="F44" s="18">
        <f>'語彙表'!F11</f>
        <v>0</v>
      </c>
      <c r="G44" s="18">
        <f>'語彙表'!G11</f>
        <v>0</v>
      </c>
      <c r="H44" s="18">
        <f t="shared" si="6"/>
        <v>48</v>
      </c>
      <c r="I44" s="18">
        <f t="shared" si="7"/>
        <v>1</v>
      </c>
      <c r="J44" s="18">
        <f>COUNTIF($I$37:I43,I44)</f>
        <v>7</v>
      </c>
      <c r="K44" s="18">
        <f t="shared" si="4"/>
        <v>8</v>
      </c>
    </row>
    <row r="45" spans="1:11" ht="20.25" customHeight="1" hidden="1">
      <c r="A45" s="18">
        <f t="shared" si="5"/>
        <v>9</v>
      </c>
      <c r="B45" s="18">
        <v>9</v>
      </c>
      <c r="C45" s="18">
        <f>'語彙表'!B12</f>
        <v>0</v>
      </c>
      <c r="D45" s="18">
        <f>'語彙表'!C12</f>
      </c>
      <c r="E45" s="18">
        <f>'語彙表'!E12</f>
        <v>0</v>
      </c>
      <c r="F45" s="18">
        <f>'語彙表'!F12</f>
        <v>0</v>
      </c>
      <c r="G45" s="18">
        <f>'語彙表'!G12</f>
        <v>0</v>
      </c>
      <c r="H45" s="18">
        <f t="shared" si="6"/>
        <v>48</v>
      </c>
      <c r="I45" s="18">
        <f t="shared" si="7"/>
        <v>1</v>
      </c>
      <c r="J45" s="18">
        <f>COUNTIF($I$37:I44,I45)</f>
        <v>8</v>
      </c>
      <c r="K45" s="18">
        <f t="shared" si="4"/>
        <v>9</v>
      </c>
    </row>
    <row r="46" spans="1:11" ht="20.25" customHeight="1" hidden="1">
      <c r="A46" s="18">
        <f t="shared" si="5"/>
        <v>10</v>
      </c>
      <c r="B46" s="18">
        <v>10</v>
      </c>
      <c r="C46" s="18">
        <f>'語彙表'!B13</f>
        <v>0</v>
      </c>
      <c r="D46" s="18">
        <f>'語彙表'!C13</f>
      </c>
      <c r="E46" s="18">
        <f>'語彙表'!E13</f>
        <v>0</v>
      </c>
      <c r="F46" s="18">
        <f>'語彙表'!F13</f>
        <v>0</v>
      </c>
      <c r="G46" s="18">
        <f>'語彙表'!G13</f>
        <v>0</v>
      </c>
      <c r="H46" s="18">
        <f t="shared" si="6"/>
        <v>48</v>
      </c>
      <c r="I46" s="18">
        <f t="shared" si="7"/>
        <v>1</v>
      </c>
      <c r="J46" s="18">
        <f>COUNTIF($I$37:I45,I46)</f>
        <v>9</v>
      </c>
      <c r="K46" s="18">
        <f t="shared" si="4"/>
        <v>10</v>
      </c>
    </row>
    <row r="47" spans="1:11" ht="20.25" customHeight="1" hidden="1">
      <c r="A47" s="18">
        <f t="shared" si="5"/>
        <v>11</v>
      </c>
      <c r="B47" s="18">
        <v>11</v>
      </c>
      <c r="C47" s="18">
        <f>'語彙表'!B14</f>
        <v>0</v>
      </c>
      <c r="D47" s="18">
        <f>'語彙表'!C14</f>
      </c>
      <c r="E47" s="18">
        <f>'語彙表'!E14</f>
        <v>0</v>
      </c>
      <c r="F47" s="18">
        <f>'語彙表'!F14</f>
        <v>0</v>
      </c>
      <c r="G47" s="18">
        <f>'語彙表'!G14</f>
        <v>0</v>
      </c>
      <c r="H47" s="18">
        <f t="shared" si="6"/>
        <v>48</v>
      </c>
      <c r="I47" s="18">
        <f t="shared" si="7"/>
        <v>1</v>
      </c>
      <c r="J47" s="18">
        <f>COUNTIF($I$37:I46,I47)</f>
        <v>10</v>
      </c>
      <c r="K47" s="18">
        <f t="shared" si="4"/>
        <v>11</v>
      </c>
    </row>
    <row r="48" spans="1:11" ht="20.25" customHeight="1" hidden="1">
      <c r="A48" s="18">
        <f t="shared" si="5"/>
        <v>12</v>
      </c>
      <c r="B48" s="18">
        <v>12</v>
      </c>
      <c r="C48" s="18">
        <f>'語彙表'!B15</f>
        <v>0</v>
      </c>
      <c r="D48" s="18">
        <f>'語彙表'!C15</f>
      </c>
      <c r="E48" s="18">
        <f>'語彙表'!E15</f>
        <v>0</v>
      </c>
      <c r="F48" s="18">
        <f>'語彙表'!F15</f>
        <v>0</v>
      </c>
      <c r="G48" s="18">
        <f>'語彙表'!G15</f>
        <v>0</v>
      </c>
      <c r="H48" s="18">
        <f t="shared" si="6"/>
        <v>48</v>
      </c>
      <c r="I48" s="18">
        <f t="shared" si="7"/>
        <v>1</v>
      </c>
      <c r="J48" s="18">
        <f>COUNTIF($I$37:I47,I48)</f>
        <v>11</v>
      </c>
      <c r="K48" s="18">
        <f t="shared" si="4"/>
        <v>12</v>
      </c>
    </row>
    <row r="49" spans="1:11" ht="20.25" customHeight="1" hidden="1">
      <c r="A49" s="18">
        <f t="shared" si="5"/>
        <v>13</v>
      </c>
      <c r="B49" s="18">
        <v>13</v>
      </c>
      <c r="C49" s="18">
        <f>'語彙表'!B16</f>
        <v>0</v>
      </c>
      <c r="D49" s="18">
        <f>'語彙表'!C16</f>
      </c>
      <c r="E49" s="18">
        <f>'語彙表'!E16</f>
        <v>0</v>
      </c>
      <c r="F49" s="18">
        <f>'語彙表'!F16</f>
        <v>0</v>
      </c>
      <c r="G49" s="18">
        <f>'語彙表'!G16</f>
        <v>0</v>
      </c>
      <c r="H49" s="18">
        <f t="shared" si="6"/>
        <v>48</v>
      </c>
      <c r="I49" s="18">
        <f t="shared" si="7"/>
        <v>1</v>
      </c>
      <c r="J49" s="18">
        <f>COUNTIF($I$37:I48,I49)</f>
        <v>12</v>
      </c>
      <c r="K49" s="18">
        <f t="shared" si="4"/>
        <v>13</v>
      </c>
    </row>
    <row r="50" spans="1:11" ht="20.25" customHeight="1" hidden="1">
      <c r="A50" s="18">
        <f t="shared" si="5"/>
        <v>14</v>
      </c>
      <c r="B50" s="18">
        <v>14</v>
      </c>
      <c r="C50" s="18">
        <f>'語彙表'!B17</f>
        <v>0</v>
      </c>
      <c r="D50" s="18">
        <f>'語彙表'!C17</f>
      </c>
      <c r="E50" s="18">
        <f>'語彙表'!E17</f>
        <v>0</v>
      </c>
      <c r="F50" s="18">
        <f>'語彙表'!F17</f>
        <v>0</v>
      </c>
      <c r="G50" s="18">
        <f>'語彙表'!G17</f>
        <v>0</v>
      </c>
      <c r="H50" s="18">
        <f t="shared" si="6"/>
        <v>48</v>
      </c>
      <c r="I50" s="18">
        <f t="shared" si="7"/>
        <v>1</v>
      </c>
      <c r="J50" s="18">
        <f>COUNTIF($I$37:I49,I50)</f>
        <v>13</v>
      </c>
      <c r="K50" s="18">
        <f t="shared" si="4"/>
        <v>14</v>
      </c>
    </row>
    <row r="51" spans="1:11" ht="20.25" customHeight="1" hidden="1">
      <c r="A51" s="18">
        <f t="shared" si="5"/>
        <v>15</v>
      </c>
      <c r="B51" s="18">
        <v>15</v>
      </c>
      <c r="C51" s="18">
        <f>'語彙表'!B18</f>
        <v>0</v>
      </c>
      <c r="D51" s="18">
        <f>'語彙表'!C18</f>
      </c>
      <c r="E51" s="18">
        <f>'語彙表'!E18</f>
        <v>0</v>
      </c>
      <c r="F51" s="18">
        <f>'語彙表'!F18</f>
        <v>0</v>
      </c>
      <c r="G51" s="18">
        <f>'語彙表'!G18</f>
        <v>0</v>
      </c>
      <c r="H51" s="18">
        <f t="shared" si="6"/>
        <v>48</v>
      </c>
      <c r="I51" s="18">
        <f t="shared" si="7"/>
        <v>1</v>
      </c>
      <c r="J51" s="18">
        <f>COUNTIF($I$37:I50,I51)</f>
        <v>14</v>
      </c>
      <c r="K51" s="18">
        <f t="shared" si="4"/>
        <v>15</v>
      </c>
    </row>
    <row r="52" spans="1:11" ht="20.25" customHeight="1" hidden="1">
      <c r="A52" s="18">
        <f t="shared" si="5"/>
        <v>16</v>
      </c>
      <c r="B52" s="18">
        <v>16</v>
      </c>
      <c r="C52" s="18">
        <f>'語彙表'!B19</f>
        <v>0</v>
      </c>
      <c r="D52" s="18">
        <f>'語彙表'!C19</f>
      </c>
      <c r="E52" s="18">
        <f>'語彙表'!E19</f>
        <v>0</v>
      </c>
      <c r="F52" s="18">
        <f>'語彙表'!F19</f>
        <v>0</v>
      </c>
      <c r="G52" s="18">
        <f>'語彙表'!G19</f>
        <v>0</v>
      </c>
      <c r="H52" s="18">
        <f t="shared" si="6"/>
        <v>48</v>
      </c>
      <c r="I52" s="18">
        <f t="shared" si="7"/>
        <v>1</v>
      </c>
      <c r="J52" s="18">
        <f>COUNTIF($I$37:I51,I52)</f>
        <v>15</v>
      </c>
      <c r="K52" s="18">
        <f t="shared" si="4"/>
        <v>16</v>
      </c>
    </row>
    <row r="53" spans="1:11" ht="20.25" customHeight="1" hidden="1">
      <c r="A53" s="18">
        <f t="shared" si="5"/>
        <v>17</v>
      </c>
      <c r="B53" s="18">
        <v>17</v>
      </c>
      <c r="C53" s="18">
        <f>'語彙表'!B20</f>
        <v>0</v>
      </c>
      <c r="D53" s="18">
        <f>'語彙表'!C20</f>
      </c>
      <c r="E53" s="18">
        <f>'語彙表'!E20</f>
        <v>0</v>
      </c>
      <c r="F53" s="18">
        <f>'語彙表'!F20</f>
        <v>0</v>
      </c>
      <c r="G53" s="18">
        <f>'語彙表'!G20</f>
        <v>0</v>
      </c>
      <c r="H53" s="18">
        <f t="shared" si="6"/>
        <v>48</v>
      </c>
      <c r="I53" s="18">
        <f t="shared" si="7"/>
        <v>1</v>
      </c>
      <c r="J53" s="18">
        <f>COUNTIF($I$37:I52,I53)</f>
        <v>16</v>
      </c>
      <c r="K53" s="18">
        <f t="shared" si="4"/>
        <v>17</v>
      </c>
    </row>
    <row r="54" spans="1:11" ht="20.25" customHeight="1" hidden="1">
      <c r="A54" s="18">
        <f t="shared" si="5"/>
        <v>18</v>
      </c>
      <c r="B54" s="18">
        <v>18</v>
      </c>
      <c r="C54" s="18">
        <f>'語彙表'!B21</f>
        <v>0</v>
      </c>
      <c r="D54" s="18">
        <f>'語彙表'!C21</f>
      </c>
      <c r="E54" s="18">
        <f>'語彙表'!E21</f>
        <v>0</v>
      </c>
      <c r="F54" s="18">
        <f>'語彙表'!F21</f>
        <v>0</v>
      </c>
      <c r="G54" s="18">
        <f>'語彙表'!G21</f>
        <v>0</v>
      </c>
      <c r="H54" s="18">
        <f t="shared" si="6"/>
        <v>48</v>
      </c>
      <c r="I54" s="18">
        <f t="shared" si="7"/>
        <v>1</v>
      </c>
      <c r="J54" s="18">
        <f>COUNTIF($I$37:I53,I54)</f>
        <v>17</v>
      </c>
      <c r="K54" s="18">
        <f t="shared" si="4"/>
        <v>18</v>
      </c>
    </row>
    <row r="55" spans="1:11" ht="20.25" customHeight="1" hidden="1">
      <c r="A55" s="18">
        <f t="shared" si="5"/>
        <v>19</v>
      </c>
      <c r="B55" s="18">
        <v>19</v>
      </c>
      <c r="C55" s="18">
        <f>'語彙表'!B22</f>
        <v>0</v>
      </c>
      <c r="D55" s="18">
        <f>'語彙表'!C22</f>
      </c>
      <c r="E55" s="18">
        <f>'語彙表'!E22</f>
        <v>0</v>
      </c>
      <c r="F55" s="18">
        <f>'語彙表'!F22</f>
        <v>0</v>
      </c>
      <c r="G55" s="18">
        <f>'語彙表'!G22</f>
        <v>0</v>
      </c>
      <c r="H55" s="18">
        <f t="shared" si="6"/>
        <v>48</v>
      </c>
      <c r="I55" s="18">
        <f t="shared" si="7"/>
        <v>1</v>
      </c>
      <c r="J55" s="18">
        <f>COUNTIF($I$37:I54,I55)</f>
        <v>18</v>
      </c>
      <c r="K55" s="18">
        <f t="shared" si="4"/>
        <v>19</v>
      </c>
    </row>
    <row r="56" spans="1:11" ht="20.25" customHeight="1" hidden="1">
      <c r="A56" s="18">
        <f t="shared" si="5"/>
        <v>20</v>
      </c>
      <c r="B56" s="18">
        <v>20</v>
      </c>
      <c r="C56" s="18">
        <f>'語彙表'!B23</f>
        <v>0</v>
      </c>
      <c r="D56" s="18">
        <f>'語彙表'!C23</f>
      </c>
      <c r="E56" s="18">
        <f>'語彙表'!E23</f>
        <v>0</v>
      </c>
      <c r="F56" s="18">
        <f>'語彙表'!F23</f>
        <v>0</v>
      </c>
      <c r="G56" s="18">
        <f>'語彙表'!G23</f>
        <v>0</v>
      </c>
      <c r="H56" s="18">
        <f t="shared" si="6"/>
        <v>48</v>
      </c>
      <c r="I56" s="18">
        <f t="shared" si="7"/>
        <v>1</v>
      </c>
      <c r="J56" s="18">
        <f>COUNTIF($I$37:I55,I56)</f>
        <v>19</v>
      </c>
      <c r="K56" s="18">
        <f t="shared" si="4"/>
        <v>20</v>
      </c>
    </row>
    <row r="57" spans="1:11" ht="20.25" customHeight="1" hidden="1">
      <c r="A57" s="18">
        <f t="shared" si="5"/>
        <v>21</v>
      </c>
      <c r="B57" s="18">
        <v>21</v>
      </c>
      <c r="C57" s="18">
        <f>'語彙表'!B24</f>
        <v>0</v>
      </c>
      <c r="D57" s="18">
        <f>'語彙表'!C24</f>
      </c>
      <c r="E57" s="18">
        <f>'語彙表'!E24</f>
        <v>0</v>
      </c>
      <c r="F57" s="18">
        <f>'語彙表'!F24</f>
        <v>0</v>
      </c>
      <c r="G57" s="18">
        <f>'語彙表'!G24</f>
        <v>0</v>
      </c>
      <c r="H57" s="18">
        <f t="shared" si="6"/>
        <v>48</v>
      </c>
      <c r="I57" s="18">
        <f t="shared" si="7"/>
        <v>1</v>
      </c>
      <c r="J57" s="18">
        <f>COUNTIF($I$37:I56,I57)</f>
        <v>20</v>
      </c>
      <c r="K57" s="18">
        <f t="shared" si="4"/>
        <v>21</v>
      </c>
    </row>
    <row r="58" spans="1:11" ht="20.25" customHeight="1" hidden="1">
      <c r="A58" s="18">
        <f t="shared" si="5"/>
        <v>22</v>
      </c>
      <c r="B58" s="18">
        <v>22</v>
      </c>
      <c r="C58" s="18">
        <f>'語彙表'!B25</f>
        <v>0</v>
      </c>
      <c r="D58" s="18">
        <f>'語彙表'!C25</f>
      </c>
      <c r="E58" s="18">
        <f>'語彙表'!E25</f>
        <v>0</v>
      </c>
      <c r="F58" s="18">
        <f>'語彙表'!F25</f>
        <v>0</v>
      </c>
      <c r="G58" s="18">
        <f>'語彙表'!G25</f>
        <v>0</v>
      </c>
      <c r="H58" s="18">
        <f t="shared" si="6"/>
        <v>48</v>
      </c>
      <c r="I58" s="18">
        <f t="shared" si="7"/>
        <v>1</v>
      </c>
      <c r="J58" s="18">
        <f>COUNTIF($I$37:I57,I58)</f>
        <v>21</v>
      </c>
      <c r="K58" s="18">
        <f t="shared" si="4"/>
        <v>22</v>
      </c>
    </row>
    <row r="59" spans="1:11" ht="20.25" customHeight="1" hidden="1">
      <c r="A59" s="18">
        <f t="shared" si="5"/>
        <v>23</v>
      </c>
      <c r="B59" s="18">
        <v>23</v>
      </c>
      <c r="C59" s="18">
        <f>'語彙表'!B26</f>
        <v>0</v>
      </c>
      <c r="D59" s="18">
        <f>'語彙表'!C26</f>
      </c>
      <c r="E59" s="18">
        <f>'語彙表'!E26</f>
        <v>0</v>
      </c>
      <c r="F59" s="18">
        <f>'語彙表'!F26</f>
        <v>0</v>
      </c>
      <c r="G59" s="18">
        <f>'語彙表'!G26</f>
        <v>0</v>
      </c>
      <c r="H59" s="18">
        <f t="shared" si="6"/>
        <v>48</v>
      </c>
      <c r="I59" s="18">
        <f t="shared" si="7"/>
        <v>1</v>
      </c>
      <c r="J59" s="18">
        <f>COUNTIF($I$37:I58,I59)</f>
        <v>22</v>
      </c>
      <c r="K59" s="18">
        <f t="shared" si="4"/>
        <v>23</v>
      </c>
    </row>
    <row r="60" spans="1:11" ht="20.25" customHeight="1" hidden="1">
      <c r="A60" s="18">
        <f t="shared" si="5"/>
        <v>24</v>
      </c>
      <c r="B60" s="18">
        <v>24</v>
      </c>
      <c r="C60" s="18">
        <f>'語彙表'!B27</f>
        <v>0</v>
      </c>
      <c r="D60" s="18">
        <f>'語彙表'!C27</f>
      </c>
      <c r="E60" s="18">
        <f>'語彙表'!E27</f>
        <v>0</v>
      </c>
      <c r="F60" s="18">
        <f>'語彙表'!F27</f>
        <v>0</v>
      </c>
      <c r="G60" s="18">
        <f>'語彙表'!G27</f>
        <v>0</v>
      </c>
      <c r="H60" s="18">
        <f t="shared" si="6"/>
        <v>48</v>
      </c>
      <c r="I60" s="18">
        <f t="shared" si="7"/>
        <v>1</v>
      </c>
      <c r="J60" s="18">
        <f>COUNTIF($I$37:I59,I60)</f>
        <v>23</v>
      </c>
      <c r="K60" s="18">
        <f t="shared" si="4"/>
        <v>24</v>
      </c>
    </row>
    <row r="61" spans="1:11" ht="20.25" customHeight="1" hidden="1">
      <c r="A61" s="18">
        <f t="shared" si="5"/>
        <v>25</v>
      </c>
      <c r="B61" s="18">
        <v>25</v>
      </c>
      <c r="C61" s="18">
        <f>'語彙表'!B28</f>
        <v>0</v>
      </c>
      <c r="D61" s="18">
        <f>'語彙表'!C28</f>
      </c>
      <c r="E61" s="18">
        <f>'語彙表'!E28</f>
        <v>0</v>
      </c>
      <c r="F61" s="18">
        <f>'語彙表'!F28</f>
        <v>0</v>
      </c>
      <c r="G61" s="18">
        <f>'語彙表'!G28</f>
        <v>0</v>
      </c>
      <c r="H61" s="18">
        <f t="shared" si="6"/>
        <v>48</v>
      </c>
      <c r="I61" s="18">
        <f t="shared" si="7"/>
        <v>1</v>
      </c>
      <c r="J61" s="18">
        <f>COUNTIF($I$37:I60,I61)</f>
        <v>24</v>
      </c>
      <c r="K61" s="18">
        <f t="shared" si="4"/>
        <v>25</v>
      </c>
    </row>
    <row r="62" ht="20.25" customHeight="1" hidden="1"/>
    <row r="63" spans="1:7" ht="20.25" customHeight="1" hidden="1">
      <c r="A63" s="18">
        <v>1</v>
      </c>
      <c r="B63" s="18">
        <f>VLOOKUP($A63,$A$37:$G$61,3,FALSE)</f>
        <v>0</v>
      </c>
      <c r="C63" s="18">
        <f>VLOOKUP($A63,$A$37:$G$61,4,FALSE)</f>
      </c>
      <c r="D63" s="18">
        <f>VLOOKUP($A63,$A$37:$G$61,5,FALSE)</f>
        <v>0</v>
      </c>
      <c r="E63" s="18">
        <f>VLOOKUP($A63,$A$37:$G$61,6,FALSE)</f>
        <v>0</v>
      </c>
      <c r="F63" s="18">
        <f>VLOOKUP($A63,$A$37:$G$61,7,FALSE)</f>
        <v>0</v>
      </c>
      <c r="G63" s="18" t="str">
        <f>D63&amp;"、"&amp;E63&amp;"、"&amp;F63</f>
        <v>0、0、0</v>
      </c>
    </row>
    <row r="64" spans="1:7" ht="20.25" customHeight="1" hidden="1">
      <c r="A64" s="18">
        <v>2</v>
      </c>
      <c r="B64" s="18">
        <f aca="true" t="shared" si="8" ref="B64:B87">VLOOKUP($A64,$A$37:$G$61,3,FALSE)</f>
        <v>0</v>
      </c>
      <c r="C64" s="18">
        <f aca="true" t="shared" si="9" ref="C64:C87">VLOOKUP($A64,$A$37:$G$61,4,FALSE)</f>
      </c>
      <c r="D64" s="18">
        <f aca="true" t="shared" si="10" ref="D64:D87">VLOOKUP($A64,$A$37:$G$61,5,FALSE)</f>
        <v>0</v>
      </c>
      <c r="E64" s="18">
        <f aca="true" t="shared" si="11" ref="E64:E87">VLOOKUP($A64,$A$37:$G$61,6,FALSE)</f>
        <v>0</v>
      </c>
      <c r="F64" s="18">
        <f aca="true" t="shared" si="12" ref="F64:F87">VLOOKUP($A64,$A$37:$G$61,7,FALSE)</f>
        <v>0</v>
      </c>
      <c r="G64" s="18" t="str">
        <f aca="true" t="shared" si="13" ref="G64:G87">D64&amp;"、"&amp;E64&amp;"、"&amp;F64</f>
        <v>0、0、0</v>
      </c>
    </row>
    <row r="65" spans="1:7" ht="20.25" customHeight="1" hidden="1">
      <c r="A65" s="18">
        <v>3</v>
      </c>
      <c r="B65" s="18">
        <f t="shared" si="8"/>
        <v>0</v>
      </c>
      <c r="C65" s="18">
        <f t="shared" si="9"/>
      </c>
      <c r="D65" s="18">
        <f t="shared" si="10"/>
        <v>0</v>
      </c>
      <c r="E65" s="18">
        <f t="shared" si="11"/>
        <v>0</v>
      </c>
      <c r="F65" s="18">
        <f t="shared" si="12"/>
        <v>0</v>
      </c>
      <c r="G65" s="18" t="str">
        <f t="shared" si="13"/>
        <v>0、0、0</v>
      </c>
    </row>
    <row r="66" spans="1:7" ht="20.25" customHeight="1" hidden="1">
      <c r="A66" s="18">
        <v>4</v>
      </c>
      <c r="B66" s="18">
        <f t="shared" si="8"/>
        <v>0</v>
      </c>
      <c r="C66" s="18">
        <f t="shared" si="9"/>
      </c>
      <c r="D66" s="18">
        <f t="shared" si="10"/>
        <v>0</v>
      </c>
      <c r="E66" s="18">
        <f t="shared" si="11"/>
        <v>0</v>
      </c>
      <c r="F66" s="18">
        <f t="shared" si="12"/>
        <v>0</v>
      </c>
      <c r="G66" s="18" t="str">
        <f t="shared" si="13"/>
        <v>0、0、0</v>
      </c>
    </row>
    <row r="67" spans="1:7" ht="20.25" customHeight="1" hidden="1">
      <c r="A67" s="18">
        <v>5</v>
      </c>
      <c r="B67" s="18">
        <f t="shared" si="8"/>
        <v>0</v>
      </c>
      <c r="C67" s="18">
        <f t="shared" si="9"/>
      </c>
      <c r="D67" s="18">
        <f t="shared" si="10"/>
        <v>0</v>
      </c>
      <c r="E67" s="18">
        <f t="shared" si="11"/>
        <v>0</v>
      </c>
      <c r="F67" s="18">
        <f t="shared" si="12"/>
        <v>0</v>
      </c>
      <c r="G67" s="18" t="str">
        <f t="shared" si="13"/>
        <v>0、0、0</v>
      </c>
    </row>
    <row r="68" spans="1:7" ht="20.25" customHeight="1" hidden="1">
      <c r="A68" s="18">
        <v>6</v>
      </c>
      <c r="B68" s="18">
        <f t="shared" si="8"/>
        <v>0</v>
      </c>
      <c r="C68" s="18">
        <f t="shared" si="9"/>
      </c>
      <c r="D68" s="18">
        <f t="shared" si="10"/>
        <v>0</v>
      </c>
      <c r="E68" s="18">
        <f t="shared" si="11"/>
        <v>0</v>
      </c>
      <c r="F68" s="18">
        <f t="shared" si="12"/>
        <v>0</v>
      </c>
      <c r="G68" s="18" t="str">
        <f t="shared" si="13"/>
        <v>0、0、0</v>
      </c>
    </row>
    <row r="69" spans="1:7" ht="20.25" customHeight="1" hidden="1">
      <c r="A69" s="18">
        <v>7</v>
      </c>
      <c r="B69" s="18">
        <f t="shared" si="8"/>
        <v>0</v>
      </c>
      <c r="C69" s="18">
        <f t="shared" si="9"/>
      </c>
      <c r="D69" s="18">
        <f t="shared" si="10"/>
        <v>0</v>
      </c>
      <c r="E69" s="18">
        <f t="shared" si="11"/>
        <v>0</v>
      </c>
      <c r="F69" s="18">
        <f t="shared" si="12"/>
        <v>0</v>
      </c>
      <c r="G69" s="18" t="str">
        <f t="shared" si="13"/>
        <v>0、0、0</v>
      </c>
    </row>
    <row r="70" spans="1:7" ht="20.25" customHeight="1" hidden="1">
      <c r="A70" s="18">
        <v>8</v>
      </c>
      <c r="B70" s="18">
        <f t="shared" si="8"/>
        <v>0</v>
      </c>
      <c r="C70" s="18">
        <f t="shared" si="9"/>
      </c>
      <c r="D70" s="18">
        <f t="shared" si="10"/>
        <v>0</v>
      </c>
      <c r="E70" s="18">
        <f t="shared" si="11"/>
        <v>0</v>
      </c>
      <c r="F70" s="18">
        <f t="shared" si="12"/>
        <v>0</v>
      </c>
      <c r="G70" s="18" t="str">
        <f t="shared" si="13"/>
        <v>0、0、0</v>
      </c>
    </row>
    <row r="71" spans="1:7" ht="20.25" customHeight="1" hidden="1">
      <c r="A71" s="18">
        <v>9</v>
      </c>
      <c r="B71" s="18">
        <f t="shared" si="8"/>
        <v>0</v>
      </c>
      <c r="C71" s="18">
        <f t="shared" si="9"/>
      </c>
      <c r="D71" s="18">
        <f t="shared" si="10"/>
        <v>0</v>
      </c>
      <c r="E71" s="18">
        <f t="shared" si="11"/>
        <v>0</v>
      </c>
      <c r="F71" s="18">
        <f t="shared" si="12"/>
        <v>0</v>
      </c>
      <c r="G71" s="18" t="str">
        <f t="shared" si="13"/>
        <v>0、0、0</v>
      </c>
    </row>
    <row r="72" spans="1:7" ht="20.25" customHeight="1" hidden="1">
      <c r="A72" s="18">
        <v>10</v>
      </c>
      <c r="B72" s="18">
        <f t="shared" si="8"/>
        <v>0</v>
      </c>
      <c r="C72" s="18">
        <f t="shared" si="9"/>
      </c>
      <c r="D72" s="18">
        <f t="shared" si="10"/>
        <v>0</v>
      </c>
      <c r="E72" s="18">
        <f t="shared" si="11"/>
        <v>0</v>
      </c>
      <c r="F72" s="18">
        <f t="shared" si="12"/>
        <v>0</v>
      </c>
      <c r="G72" s="18" t="str">
        <f t="shared" si="13"/>
        <v>0、0、0</v>
      </c>
    </row>
    <row r="73" spans="1:7" ht="20.25" customHeight="1" hidden="1">
      <c r="A73" s="18">
        <v>11</v>
      </c>
      <c r="B73" s="18">
        <f t="shared" si="8"/>
        <v>0</v>
      </c>
      <c r="C73" s="18">
        <f t="shared" si="9"/>
      </c>
      <c r="D73" s="18">
        <f t="shared" si="10"/>
        <v>0</v>
      </c>
      <c r="E73" s="18">
        <f t="shared" si="11"/>
        <v>0</v>
      </c>
      <c r="F73" s="18">
        <f t="shared" si="12"/>
        <v>0</v>
      </c>
      <c r="G73" s="18" t="str">
        <f t="shared" si="13"/>
        <v>0、0、0</v>
      </c>
    </row>
    <row r="74" spans="1:7" ht="20.25" customHeight="1" hidden="1">
      <c r="A74" s="18">
        <v>12</v>
      </c>
      <c r="B74" s="18">
        <f t="shared" si="8"/>
        <v>0</v>
      </c>
      <c r="C74" s="18">
        <f t="shared" si="9"/>
      </c>
      <c r="D74" s="18">
        <f t="shared" si="10"/>
        <v>0</v>
      </c>
      <c r="E74" s="18">
        <f t="shared" si="11"/>
        <v>0</v>
      </c>
      <c r="F74" s="18">
        <f t="shared" si="12"/>
        <v>0</v>
      </c>
      <c r="G74" s="18" t="str">
        <f t="shared" si="13"/>
        <v>0、0、0</v>
      </c>
    </row>
    <row r="75" spans="1:7" ht="20.25" customHeight="1" hidden="1">
      <c r="A75" s="18">
        <v>13</v>
      </c>
      <c r="B75" s="18">
        <f t="shared" si="8"/>
        <v>0</v>
      </c>
      <c r="C75" s="18">
        <f t="shared" si="9"/>
      </c>
      <c r="D75" s="18">
        <f t="shared" si="10"/>
        <v>0</v>
      </c>
      <c r="E75" s="18">
        <f t="shared" si="11"/>
        <v>0</v>
      </c>
      <c r="F75" s="18">
        <f t="shared" si="12"/>
        <v>0</v>
      </c>
      <c r="G75" s="18" t="str">
        <f t="shared" si="13"/>
        <v>0、0、0</v>
      </c>
    </row>
    <row r="76" spans="1:7" ht="20.25" customHeight="1" hidden="1">
      <c r="A76" s="18">
        <v>14</v>
      </c>
      <c r="B76" s="18">
        <f t="shared" si="8"/>
        <v>0</v>
      </c>
      <c r="C76" s="18">
        <f t="shared" si="9"/>
      </c>
      <c r="D76" s="18">
        <f t="shared" si="10"/>
        <v>0</v>
      </c>
      <c r="E76" s="18">
        <f t="shared" si="11"/>
        <v>0</v>
      </c>
      <c r="F76" s="18">
        <f t="shared" si="12"/>
        <v>0</v>
      </c>
      <c r="G76" s="18" t="str">
        <f t="shared" si="13"/>
        <v>0、0、0</v>
      </c>
    </row>
    <row r="77" spans="1:7" ht="20.25" customHeight="1" hidden="1">
      <c r="A77" s="18">
        <v>15</v>
      </c>
      <c r="B77" s="18">
        <f t="shared" si="8"/>
        <v>0</v>
      </c>
      <c r="C77" s="18">
        <f t="shared" si="9"/>
      </c>
      <c r="D77" s="18">
        <f t="shared" si="10"/>
        <v>0</v>
      </c>
      <c r="E77" s="18">
        <f t="shared" si="11"/>
        <v>0</v>
      </c>
      <c r="F77" s="18">
        <f t="shared" si="12"/>
        <v>0</v>
      </c>
      <c r="G77" s="18" t="str">
        <f t="shared" si="13"/>
        <v>0、0、0</v>
      </c>
    </row>
    <row r="78" spans="1:7" ht="20.25" customHeight="1" hidden="1">
      <c r="A78" s="18">
        <v>16</v>
      </c>
      <c r="B78" s="18">
        <f t="shared" si="8"/>
        <v>0</v>
      </c>
      <c r="C78" s="18">
        <f t="shared" si="9"/>
      </c>
      <c r="D78" s="18">
        <f t="shared" si="10"/>
        <v>0</v>
      </c>
      <c r="E78" s="18">
        <f t="shared" si="11"/>
        <v>0</v>
      </c>
      <c r="F78" s="18">
        <f t="shared" si="12"/>
        <v>0</v>
      </c>
      <c r="G78" s="18" t="str">
        <f t="shared" si="13"/>
        <v>0、0、0</v>
      </c>
    </row>
    <row r="79" spans="1:14" ht="20.25" customHeight="1" hidden="1">
      <c r="A79" s="18">
        <v>17</v>
      </c>
      <c r="B79" s="18">
        <f t="shared" si="8"/>
        <v>0</v>
      </c>
      <c r="C79" s="18">
        <f t="shared" si="9"/>
      </c>
      <c r="D79" s="18">
        <f t="shared" si="10"/>
        <v>0</v>
      </c>
      <c r="E79" s="18">
        <f t="shared" si="11"/>
        <v>0</v>
      </c>
      <c r="F79" s="18">
        <f t="shared" si="12"/>
        <v>0</v>
      </c>
      <c r="G79" s="18" t="str">
        <f t="shared" si="13"/>
        <v>0、0、0</v>
      </c>
      <c r="J79" s="18">
        <f>CODE(G79)</f>
        <v>48</v>
      </c>
      <c r="K79" s="18">
        <f aca="true" t="shared" si="14" ref="K79:K87">RANK(J79,$J$79:$J$87)</f>
        <v>1</v>
      </c>
      <c r="L79" s="18">
        <f>COUNTIF($K$79:$K79,K79)-1</f>
        <v>0</v>
      </c>
      <c r="M79" s="18">
        <f>SUM(K79:L79)</f>
        <v>1</v>
      </c>
      <c r="N79" s="18">
        <f>IF(B79=0,"",B79)</f>
      </c>
    </row>
    <row r="80" spans="1:14" ht="20.25" customHeight="1" hidden="1">
      <c r="A80" s="18">
        <v>18</v>
      </c>
      <c r="B80" s="18">
        <f t="shared" si="8"/>
        <v>0</v>
      </c>
      <c r="C80" s="18">
        <f t="shared" si="9"/>
      </c>
      <c r="D80" s="18">
        <f t="shared" si="10"/>
        <v>0</v>
      </c>
      <c r="E80" s="18">
        <f t="shared" si="11"/>
        <v>0</v>
      </c>
      <c r="F80" s="18">
        <f t="shared" si="12"/>
        <v>0</v>
      </c>
      <c r="G80" s="18" t="str">
        <f t="shared" si="13"/>
        <v>0、0、0</v>
      </c>
      <c r="J80" s="18">
        <f aca="true" t="shared" si="15" ref="J80:J87">CODE(G80)</f>
        <v>48</v>
      </c>
      <c r="K80" s="18">
        <f t="shared" si="14"/>
        <v>1</v>
      </c>
      <c r="L80" s="18">
        <f>COUNTIF($K$79:$K80,K80)-1</f>
        <v>1</v>
      </c>
      <c r="M80" s="18">
        <f aca="true" t="shared" si="16" ref="M80:M87">SUM(K80:L80)</f>
        <v>2</v>
      </c>
      <c r="N80" s="18">
        <f>IF(B80=0,"",B80)</f>
      </c>
    </row>
    <row r="81" spans="1:14" ht="20.25" customHeight="1" hidden="1">
      <c r="A81" s="18">
        <v>19</v>
      </c>
      <c r="B81" s="18">
        <f t="shared" si="8"/>
        <v>0</v>
      </c>
      <c r="C81" s="18">
        <f t="shared" si="9"/>
      </c>
      <c r="D81" s="18">
        <f t="shared" si="10"/>
        <v>0</v>
      </c>
      <c r="E81" s="18">
        <f t="shared" si="11"/>
        <v>0</v>
      </c>
      <c r="F81" s="18">
        <f t="shared" si="12"/>
        <v>0</v>
      </c>
      <c r="G81" s="18" t="str">
        <f t="shared" si="13"/>
        <v>0、0、0</v>
      </c>
      <c r="J81" s="18">
        <f t="shared" si="15"/>
        <v>48</v>
      </c>
      <c r="K81" s="18">
        <f t="shared" si="14"/>
        <v>1</v>
      </c>
      <c r="L81" s="18">
        <f>COUNTIF($K$79:$K81,K81)-1</f>
        <v>2</v>
      </c>
      <c r="M81" s="18">
        <f t="shared" si="16"/>
        <v>3</v>
      </c>
      <c r="N81" s="18">
        <f aca="true" t="shared" si="17" ref="N81:N87">IF(B81=0,"",B81)</f>
      </c>
    </row>
    <row r="82" spans="1:14" ht="20.25" customHeight="1" hidden="1">
      <c r="A82" s="18">
        <v>20</v>
      </c>
      <c r="B82" s="18">
        <f t="shared" si="8"/>
        <v>0</v>
      </c>
      <c r="C82" s="18">
        <f t="shared" si="9"/>
      </c>
      <c r="D82" s="18">
        <f t="shared" si="10"/>
        <v>0</v>
      </c>
      <c r="E82" s="18">
        <f t="shared" si="11"/>
        <v>0</v>
      </c>
      <c r="F82" s="18">
        <f t="shared" si="12"/>
        <v>0</v>
      </c>
      <c r="G82" s="18" t="str">
        <f t="shared" si="13"/>
        <v>0、0、0</v>
      </c>
      <c r="J82" s="18">
        <f t="shared" si="15"/>
        <v>48</v>
      </c>
      <c r="K82" s="18">
        <f t="shared" si="14"/>
        <v>1</v>
      </c>
      <c r="L82" s="18">
        <f>COUNTIF($K$79:$K82,K82)-1</f>
        <v>3</v>
      </c>
      <c r="M82" s="18">
        <f t="shared" si="16"/>
        <v>4</v>
      </c>
      <c r="N82" s="18">
        <f t="shared" si="17"/>
      </c>
    </row>
    <row r="83" spans="1:14" ht="20.25" customHeight="1" hidden="1">
      <c r="A83" s="18">
        <v>21</v>
      </c>
      <c r="B83" s="18">
        <f t="shared" si="8"/>
        <v>0</v>
      </c>
      <c r="C83" s="18">
        <f t="shared" si="9"/>
      </c>
      <c r="D83" s="18">
        <f t="shared" si="10"/>
        <v>0</v>
      </c>
      <c r="E83" s="18">
        <f t="shared" si="11"/>
        <v>0</v>
      </c>
      <c r="F83" s="18">
        <f t="shared" si="12"/>
        <v>0</v>
      </c>
      <c r="G83" s="18" t="str">
        <f t="shared" si="13"/>
        <v>0、0、0</v>
      </c>
      <c r="J83" s="18">
        <f t="shared" si="15"/>
        <v>48</v>
      </c>
      <c r="K83" s="18">
        <f t="shared" si="14"/>
        <v>1</v>
      </c>
      <c r="L83" s="18">
        <f>COUNTIF($K$79:$K83,K83)-1</f>
        <v>4</v>
      </c>
      <c r="M83" s="18">
        <f t="shared" si="16"/>
        <v>5</v>
      </c>
      <c r="N83" s="18">
        <f t="shared" si="17"/>
      </c>
    </row>
    <row r="84" spans="1:14" ht="20.25" customHeight="1" hidden="1">
      <c r="A84" s="18">
        <v>22</v>
      </c>
      <c r="B84" s="18">
        <f t="shared" si="8"/>
        <v>0</v>
      </c>
      <c r="C84" s="18">
        <f t="shared" si="9"/>
      </c>
      <c r="D84" s="18">
        <f t="shared" si="10"/>
        <v>0</v>
      </c>
      <c r="E84" s="18">
        <f t="shared" si="11"/>
        <v>0</v>
      </c>
      <c r="F84" s="18">
        <f t="shared" si="12"/>
        <v>0</v>
      </c>
      <c r="G84" s="18" t="str">
        <f t="shared" si="13"/>
        <v>0、0、0</v>
      </c>
      <c r="J84" s="18">
        <f t="shared" si="15"/>
        <v>48</v>
      </c>
      <c r="K84" s="18">
        <f t="shared" si="14"/>
        <v>1</v>
      </c>
      <c r="L84" s="18">
        <f>COUNTIF($K$79:$K84,K84)-1</f>
        <v>5</v>
      </c>
      <c r="M84" s="18">
        <f t="shared" si="16"/>
        <v>6</v>
      </c>
      <c r="N84" s="18">
        <f t="shared" si="17"/>
      </c>
    </row>
    <row r="85" spans="1:14" ht="20.25" customHeight="1" hidden="1">
      <c r="A85" s="18">
        <v>23</v>
      </c>
      <c r="B85" s="18">
        <f t="shared" si="8"/>
        <v>0</v>
      </c>
      <c r="C85" s="18">
        <f t="shared" si="9"/>
      </c>
      <c r="D85" s="18">
        <f t="shared" si="10"/>
        <v>0</v>
      </c>
      <c r="E85" s="18">
        <f t="shared" si="11"/>
        <v>0</v>
      </c>
      <c r="F85" s="18">
        <f t="shared" si="12"/>
        <v>0</v>
      </c>
      <c r="G85" s="18" t="str">
        <f t="shared" si="13"/>
        <v>0、0、0</v>
      </c>
      <c r="J85" s="18">
        <f t="shared" si="15"/>
        <v>48</v>
      </c>
      <c r="K85" s="18">
        <f t="shared" si="14"/>
        <v>1</v>
      </c>
      <c r="L85" s="18">
        <f>COUNTIF($K$79:$K85,K85)-1</f>
        <v>6</v>
      </c>
      <c r="M85" s="18">
        <f t="shared" si="16"/>
        <v>7</v>
      </c>
      <c r="N85" s="18">
        <f t="shared" si="17"/>
      </c>
    </row>
    <row r="86" spans="1:14" ht="20.25" customHeight="1" hidden="1">
      <c r="A86" s="18">
        <v>24</v>
      </c>
      <c r="B86" s="18">
        <f t="shared" si="8"/>
        <v>0</v>
      </c>
      <c r="C86" s="18">
        <f t="shared" si="9"/>
      </c>
      <c r="D86" s="18">
        <f t="shared" si="10"/>
        <v>0</v>
      </c>
      <c r="E86" s="18">
        <f t="shared" si="11"/>
        <v>0</v>
      </c>
      <c r="F86" s="18">
        <f t="shared" si="12"/>
        <v>0</v>
      </c>
      <c r="G86" s="18" t="str">
        <f t="shared" si="13"/>
        <v>0、0、0</v>
      </c>
      <c r="J86" s="18">
        <f t="shared" si="15"/>
        <v>48</v>
      </c>
      <c r="K86" s="18">
        <f t="shared" si="14"/>
        <v>1</v>
      </c>
      <c r="L86" s="18">
        <f>COUNTIF($K$79:$K86,K86)-1</f>
        <v>7</v>
      </c>
      <c r="M86" s="18">
        <f t="shared" si="16"/>
        <v>8</v>
      </c>
      <c r="N86" s="18">
        <f t="shared" si="17"/>
      </c>
    </row>
    <row r="87" spans="1:14" ht="20.25" customHeight="1" hidden="1">
      <c r="A87" s="18">
        <v>25</v>
      </c>
      <c r="B87" s="18">
        <f t="shared" si="8"/>
        <v>0</v>
      </c>
      <c r="C87" s="18">
        <f t="shared" si="9"/>
      </c>
      <c r="D87" s="18">
        <f t="shared" si="10"/>
        <v>0</v>
      </c>
      <c r="E87" s="18">
        <f t="shared" si="11"/>
        <v>0</v>
      </c>
      <c r="F87" s="18">
        <f t="shared" si="12"/>
        <v>0</v>
      </c>
      <c r="G87" s="18" t="str">
        <f t="shared" si="13"/>
        <v>0、0、0</v>
      </c>
      <c r="J87" s="18">
        <f t="shared" si="15"/>
        <v>48</v>
      </c>
      <c r="K87" s="18">
        <f t="shared" si="14"/>
        <v>1</v>
      </c>
      <c r="L87" s="18">
        <f>COUNTIF($K$79:$K87,K87)-1</f>
        <v>8</v>
      </c>
      <c r="M87" s="18">
        <f t="shared" si="16"/>
        <v>9</v>
      </c>
      <c r="N87" s="18">
        <f t="shared" si="17"/>
      </c>
    </row>
    <row r="88" ht="20.25" customHeight="1" hidden="1"/>
    <row r="89" spans="1:2" ht="20.25" customHeight="1" hidden="1">
      <c r="A89" s="18">
        <v>1</v>
      </c>
      <c r="B89" s="18">
        <f>VLOOKUP(A89,$M$79:$N$87,2,FALSE)</f>
      </c>
    </row>
    <row r="90" spans="1:2" ht="20.25" customHeight="1" hidden="1">
      <c r="A90" s="18">
        <v>2</v>
      </c>
      <c r="B90" s="18">
        <f aca="true" t="shared" si="18" ref="B90:B97">VLOOKUP(A90,$M$79:$N$87,2,FALSE)</f>
      </c>
    </row>
    <row r="91" spans="1:2" ht="20.25" customHeight="1" hidden="1">
      <c r="A91" s="18">
        <v>3</v>
      </c>
      <c r="B91" s="18">
        <f t="shared" si="18"/>
      </c>
    </row>
    <row r="92" spans="1:2" ht="20.25" customHeight="1" hidden="1">
      <c r="A92" s="18">
        <v>4</v>
      </c>
      <c r="B92" s="18">
        <f t="shared" si="18"/>
      </c>
    </row>
    <row r="93" spans="1:2" ht="20.25" customHeight="1" hidden="1">
      <c r="A93" s="18">
        <v>5</v>
      </c>
      <c r="B93" s="18">
        <f t="shared" si="18"/>
      </c>
    </row>
    <row r="94" spans="1:2" ht="20.25" customHeight="1" hidden="1">
      <c r="A94" s="18">
        <v>6</v>
      </c>
      <c r="B94" s="18">
        <f t="shared" si="18"/>
      </c>
    </row>
    <row r="95" spans="1:2" ht="20.25" customHeight="1" hidden="1">
      <c r="A95" s="18">
        <v>7</v>
      </c>
      <c r="B95" s="18">
        <f t="shared" si="18"/>
      </c>
    </row>
    <row r="96" spans="1:2" ht="20.25" customHeight="1" hidden="1">
      <c r="A96" s="18">
        <v>8</v>
      </c>
      <c r="B96" s="18">
        <f t="shared" si="18"/>
      </c>
    </row>
    <row r="97" spans="1:2" ht="20.25" customHeight="1" hidden="1">
      <c r="A97" s="18">
        <v>9</v>
      </c>
      <c r="B97" s="18">
        <f t="shared" si="18"/>
      </c>
    </row>
    <row r="98" ht="20.25" customHeight="1" hidden="1"/>
    <row r="99" ht="20.25" customHeight="1" hidden="1"/>
    <row r="100" ht="20.25" customHeight="1" hidden="1"/>
  </sheetData>
  <mergeCells count="11">
    <mergeCell ref="A1:B1"/>
    <mergeCell ref="A28:D28"/>
    <mergeCell ref="A29:D29"/>
    <mergeCell ref="D1:F1"/>
    <mergeCell ref="A34:D34"/>
    <mergeCell ref="A36:D36"/>
    <mergeCell ref="A35:D35"/>
    <mergeCell ref="A30:D30"/>
    <mergeCell ref="A31:D31"/>
    <mergeCell ref="A32:D32"/>
    <mergeCell ref="A33:D33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&amp;R「むらログ」　日本語教師の仕事術
http://mongolia.seesaa.net/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15"/>
  <sheetViews>
    <sheetView showGridLines="0" workbookViewId="0" topLeftCell="A1">
      <selection activeCell="A17" sqref="A17"/>
    </sheetView>
  </sheetViews>
  <sheetFormatPr defaultColWidth="9.00390625" defaultRowHeight="13.5"/>
  <cols>
    <col min="1" max="1" width="10.50390625" style="18" bestFit="1" customWidth="1"/>
    <col min="2" max="16384" width="9.00390625" style="18" customWidth="1"/>
  </cols>
  <sheetData>
    <row r="1" spans="1:9" ht="13.5">
      <c r="A1" s="37" t="s">
        <v>42</v>
      </c>
      <c r="B1" s="37"/>
      <c r="C1" s="37"/>
      <c r="D1" s="37"/>
      <c r="E1" s="37"/>
      <c r="F1" s="37"/>
      <c r="G1" s="37"/>
      <c r="H1" s="37"/>
      <c r="I1" s="37"/>
    </row>
    <row r="2" spans="1:2" ht="13.5">
      <c r="A2" s="38">
        <f ca="1">TODAY()</f>
        <v>39529</v>
      </c>
      <c r="B2" s="38"/>
    </row>
    <row r="3" spans="3:9" ht="13.5">
      <c r="C3" s="19" t="s">
        <v>46</v>
      </c>
      <c r="D3" s="20"/>
      <c r="E3" s="19" t="s">
        <v>10</v>
      </c>
      <c r="F3" s="20"/>
      <c r="G3" s="19" t="s">
        <v>9</v>
      </c>
      <c r="H3" s="21"/>
      <c r="I3" s="21"/>
    </row>
    <row r="4" ht="27" customHeight="1"/>
    <row r="5" ht="13.5">
      <c r="A5" s="18" t="s">
        <v>49</v>
      </c>
    </row>
    <row r="6" ht="15.75" customHeight="1"/>
    <row r="7" spans="1:9" ht="27.75" customHeight="1">
      <c r="A7" s="26">
        <f>IF(B7="","",1)</f>
      </c>
      <c r="B7" s="36">
        <f>IF(B86="","",C86)</f>
      </c>
      <c r="C7" s="36"/>
      <c r="D7" s="36"/>
      <c r="E7" s="36"/>
      <c r="F7" s="36"/>
      <c r="G7" s="36"/>
      <c r="H7" s="36"/>
      <c r="I7" s="36"/>
    </row>
    <row r="8" spans="1:8" s="28" customFormat="1" ht="27.75" customHeight="1">
      <c r="A8" s="27">
        <f>IF(B7="","","あ．")</f>
      </c>
      <c r="B8" s="28">
        <f>IF(B7="","",F116)</f>
      </c>
      <c r="C8" s="27">
        <f>IF(B7="","","い．")</f>
      </c>
      <c r="D8" s="28">
        <f>IF(B7="","",F117)</f>
      </c>
      <c r="E8" s="27">
        <f>IF(B7="","","う．")</f>
      </c>
      <c r="F8" s="28">
        <f>IF(B7="","",F118)</f>
      </c>
      <c r="G8" s="27">
        <f>IF(B7="","","え．")</f>
      </c>
      <c r="H8" s="28">
        <f>IF(B7="","",F119)</f>
      </c>
    </row>
    <row r="9" spans="1:9" ht="27.75" customHeight="1">
      <c r="A9" s="26">
        <f>IF(B9="","",A7+1)</f>
      </c>
      <c r="B9" s="36">
        <f>IF(B87="","",C87)</f>
      </c>
      <c r="C9" s="36"/>
      <c r="D9" s="36"/>
      <c r="E9" s="36"/>
      <c r="F9" s="36"/>
      <c r="G9" s="36"/>
      <c r="H9" s="36"/>
      <c r="I9" s="36"/>
    </row>
    <row r="10" spans="1:8" s="28" customFormat="1" ht="27.75" customHeight="1">
      <c r="A10" s="27">
        <f>IF(B9="","","あ．")</f>
      </c>
      <c r="B10" s="28">
        <f>IF(B9="","",F120)</f>
      </c>
      <c r="C10" s="27">
        <f>IF(B9="","","い．")</f>
      </c>
      <c r="D10" s="28">
        <f>IF(B9="","",F121)</f>
      </c>
      <c r="E10" s="27">
        <f>IF(B9="","","う．")</f>
      </c>
      <c r="F10" s="28">
        <f>IF(B9="","",F122)</f>
      </c>
      <c r="G10" s="27">
        <f>IF(B9="","","え．")</f>
      </c>
      <c r="H10" s="28">
        <f>IF(B9="","",F123)</f>
      </c>
    </row>
    <row r="11" spans="1:9" ht="27.75" customHeight="1">
      <c r="A11" s="26">
        <f>IF(B11="","",A9+1)</f>
      </c>
      <c r="B11" s="36">
        <f>IF(B88="","",C88)</f>
      </c>
      <c r="C11" s="36"/>
      <c r="D11" s="36"/>
      <c r="E11" s="36"/>
      <c r="F11" s="36"/>
      <c r="G11" s="36"/>
      <c r="H11" s="36"/>
      <c r="I11" s="36"/>
    </row>
    <row r="12" spans="1:8" s="28" customFormat="1" ht="27.75" customHeight="1">
      <c r="A12" s="27">
        <f>IF(B11="","","あ．")</f>
      </c>
      <c r="B12" s="28">
        <f>IF(B11="","",F124)</f>
      </c>
      <c r="C12" s="27">
        <f>IF(B11="","","い．")</f>
      </c>
      <c r="D12" s="28">
        <f>IF(B11="","",F125)</f>
      </c>
      <c r="E12" s="27">
        <f>IF(B11="","","う．")</f>
      </c>
      <c r="F12" s="28">
        <f>IF(B11="","",F126)</f>
      </c>
      <c r="G12" s="27">
        <f>IF(B11="","","え．")</f>
      </c>
      <c r="H12" s="28">
        <f>IF(B11="","",F127)</f>
      </c>
    </row>
    <row r="13" spans="1:9" ht="27.75" customHeight="1">
      <c r="A13" s="26">
        <f>IF(B13="","",A11+1)</f>
      </c>
      <c r="B13" s="36">
        <f>IF(B89="","",C89)</f>
      </c>
      <c r="C13" s="36"/>
      <c r="D13" s="36"/>
      <c r="E13" s="36"/>
      <c r="F13" s="36"/>
      <c r="G13" s="36"/>
      <c r="H13" s="36"/>
      <c r="I13" s="36"/>
    </row>
    <row r="14" spans="1:8" s="28" customFormat="1" ht="27.75" customHeight="1">
      <c r="A14" s="27">
        <f>IF(B13="","","あ．")</f>
      </c>
      <c r="B14" s="28">
        <f>IF(B13="","",F128)</f>
      </c>
      <c r="C14" s="27">
        <f>IF(B13="","","い．")</f>
      </c>
      <c r="D14" s="28">
        <f>IF(B13="","",F129)</f>
      </c>
      <c r="E14" s="27">
        <f>IF(B13="","","う．")</f>
      </c>
      <c r="F14" s="28">
        <f>IF(B13="","",F130)</f>
      </c>
      <c r="G14" s="27">
        <f>IF(B13="","","え．")</f>
      </c>
      <c r="H14" s="28">
        <f>IF(B13="","",F131)</f>
      </c>
    </row>
    <row r="15" spans="1:9" ht="27.75" customHeight="1">
      <c r="A15" s="26">
        <f>IF(B15="","",A13+1)</f>
      </c>
      <c r="B15" s="36">
        <f>IF(B90="","",C90)</f>
      </c>
      <c r="C15" s="36"/>
      <c r="D15" s="36"/>
      <c r="E15" s="36"/>
      <c r="F15" s="36"/>
      <c r="G15" s="36"/>
      <c r="H15" s="36"/>
      <c r="I15" s="36"/>
    </row>
    <row r="16" spans="1:8" s="28" customFormat="1" ht="27.75" customHeight="1">
      <c r="A16" s="27">
        <f>IF(B15="","","あ．")</f>
      </c>
      <c r="B16" s="28">
        <f>IF(B15="","",F132)</f>
      </c>
      <c r="C16" s="27">
        <f>IF(B15="","","い．")</f>
      </c>
      <c r="D16" s="28">
        <f>IF(B15="","",F133)</f>
      </c>
      <c r="E16" s="27">
        <f>IF(B15="","","う．")</f>
      </c>
      <c r="F16" s="28">
        <f>IF(B15="","",F134)</f>
      </c>
      <c r="G16" s="27">
        <f>IF(B15="","","え．")</f>
      </c>
      <c r="H16" s="28">
        <f>IF(B15="","",F135)</f>
      </c>
    </row>
    <row r="17" spans="1:9" ht="27.75" customHeight="1">
      <c r="A17" s="26">
        <f>IF(B17="","",A15+1)</f>
      </c>
      <c r="B17" s="36">
        <f>IF(B91="","",C91)</f>
      </c>
      <c r="C17" s="36"/>
      <c r="D17" s="36"/>
      <c r="E17" s="36"/>
      <c r="F17" s="36"/>
      <c r="G17" s="36"/>
      <c r="H17" s="36"/>
      <c r="I17" s="36"/>
    </row>
    <row r="18" spans="1:8" s="28" customFormat="1" ht="27.75" customHeight="1">
      <c r="A18" s="27">
        <f>IF(B17="","","あ．")</f>
      </c>
      <c r="B18" s="28">
        <f>IF(B17="","",F136)</f>
      </c>
      <c r="C18" s="27">
        <f>IF(B17="","","い．")</f>
      </c>
      <c r="D18" s="28">
        <f>IF(B17="","",F137)</f>
      </c>
      <c r="E18" s="27">
        <f>IF(B17="","","う．")</f>
      </c>
      <c r="F18" s="28">
        <f>IF(B17="","",F138)</f>
      </c>
      <c r="G18" s="27">
        <f>IF(B17="","","え．")</f>
      </c>
      <c r="H18" s="28">
        <f>IF(B17="","",F139)</f>
      </c>
    </row>
    <row r="19" spans="1:9" ht="27.75" customHeight="1">
      <c r="A19" s="26">
        <f>IF(B19="","",A17+1)</f>
      </c>
      <c r="B19" s="36">
        <f>IF(B92="","",C92)</f>
      </c>
      <c r="C19" s="36"/>
      <c r="D19" s="36"/>
      <c r="E19" s="36"/>
      <c r="F19" s="36"/>
      <c r="G19" s="36"/>
      <c r="H19" s="36"/>
      <c r="I19" s="36"/>
    </row>
    <row r="20" spans="1:8" s="28" customFormat="1" ht="27.75" customHeight="1">
      <c r="A20" s="27">
        <f>IF(B19="","","あ．")</f>
      </c>
      <c r="B20" s="28">
        <f>IF(B19="","",F140)</f>
      </c>
      <c r="C20" s="27">
        <f>IF(B19="","","い．")</f>
      </c>
      <c r="D20" s="28">
        <f>IF(B19="","",F141)</f>
      </c>
      <c r="E20" s="27">
        <f>IF(B19="","","う．")</f>
      </c>
      <c r="F20" s="28">
        <f>IF(B19="","",F142)</f>
      </c>
      <c r="G20" s="27">
        <f>IF(B19="","","え．")</f>
      </c>
      <c r="H20" s="28">
        <f>IF(B19="","",F143)</f>
      </c>
    </row>
    <row r="21" spans="1:9" ht="27.75" customHeight="1">
      <c r="A21" s="26">
        <f>IF(B21="","",A19+1)</f>
      </c>
      <c r="B21" s="36">
        <f>IF(B93="","",C93)</f>
      </c>
      <c r="C21" s="36"/>
      <c r="D21" s="36"/>
      <c r="E21" s="36"/>
      <c r="F21" s="36"/>
      <c r="G21" s="36"/>
      <c r="H21" s="36"/>
      <c r="I21" s="36"/>
    </row>
    <row r="22" spans="1:8" s="28" customFormat="1" ht="27.75" customHeight="1">
      <c r="A22" s="27">
        <f>IF(B21="","","あ．")</f>
      </c>
      <c r="B22" s="28">
        <f>IF(B21="","",F144)</f>
      </c>
      <c r="C22" s="27">
        <f>IF(B21="","","い．")</f>
      </c>
      <c r="D22" s="28">
        <f>IF(B21="","",F145)</f>
      </c>
      <c r="E22" s="27">
        <f>IF(B21="","","う．")</f>
      </c>
      <c r="F22" s="28">
        <f>IF(B21="","",F146)</f>
      </c>
      <c r="G22" s="27">
        <f>IF(B21="","","え．")</f>
      </c>
      <c r="H22" s="28">
        <f>IF(B21="","",F147)</f>
      </c>
    </row>
    <row r="23" spans="1:9" ht="27.75" customHeight="1">
      <c r="A23" s="26">
        <f>IF(B23="","",A21+1)</f>
      </c>
      <c r="B23" s="36">
        <f>IF(B94="","",C94)</f>
      </c>
      <c r="C23" s="36"/>
      <c r="D23" s="36"/>
      <c r="E23" s="36"/>
      <c r="F23" s="36"/>
      <c r="G23" s="36"/>
      <c r="H23" s="36"/>
      <c r="I23" s="36"/>
    </row>
    <row r="24" spans="1:8" s="28" customFormat="1" ht="27.75" customHeight="1">
      <c r="A24" s="27">
        <f>IF(B23="","","あ．")</f>
      </c>
      <c r="B24" s="28">
        <f>IF(B23="","",F148)</f>
      </c>
      <c r="C24" s="27">
        <f>IF(B23="","","い．")</f>
      </c>
      <c r="D24" s="28">
        <f>IF(B23="","",F149)</f>
      </c>
      <c r="E24" s="27">
        <f>IF(B23="","","う．")</f>
      </c>
      <c r="F24" s="28">
        <f>IF(B23="","",F150)</f>
      </c>
      <c r="G24" s="27">
        <f>IF(B23="","","え．")</f>
      </c>
      <c r="H24" s="28">
        <f>IF(B23="","",F151)</f>
      </c>
    </row>
    <row r="25" spans="1:9" ht="27.75" customHeight="1">
      <c r="A25" s="26">
        <f>IF(B25="","",A23+1)</f>
      </c>
      <c r="B25" s="36">
        <f>IF(B95="","",C95)</f>
      </c>
      <c r="C25" s="36"/>
      <c r="D25" s="36"/>
      <c r="E25" s="36"/>
      <c r="F25" s="36"/>
      <c r="G25" s="36"/>
      <c r="H25" s="36"/>
      <c r="I25" s="36"/>
    </row>
    <row r="26" spans="1:8" s="28" customFormat="1" ht="27.75" customHeight="1">
      <c r="A26" s="27">
        <f>IF(B25="","","あ．")</f>
      </c>
      <c r="B26" s="28">
        <f>IF(B25="","",F152)</f>
      </c>
      <c r="C26" s="27">
        <f>IF(B25="","","い．")</f>
      </c>
      <c r="D26" s="28">
        <f>IF(B25="","",F153)</f>
      </c>
      <c r="E26" s="27">
        <f>IF(B25="","","う．")</f>
      </c>
      <c r="F26" s="28">
        <f>IF(B25="","",F154)</f>
      </c>
      <c r="G26" s="27">
        <f>IF(B25="","","え．")</f>
      </c>
      <c r="H26" s="28">
        <f>IF(B25="","",F155)</f>
      </c>
    </row>
    <row r="27" spans="1:9" ht="27.75" customHeight="1">
      <c r="A27" s="26">
        <f>IF(B27="","",A25+1)</f>
      </c>
      <c r="B27" s="36">
        <f>IF(B96="","",C96)</f>
      </c>
      <c r="C27" s="36"/>
      <c r="D27" s="36"/>
      <c r="E27" s="36"/>
      <c r="F27" s="36"/>
      <c r="G27" s="36"/>
      <c r="H27" s="36"/>
      <c r="I27" s="36"/>
    </row>
    <row r="28" spans="1:8" ht="27.75" customHeight="1">
      <c r="A28" s="27">
        <f>IF(B27="","","あ．")</f>
      </c>
      <c r="B28" s="28">
        <f>IF(B27="","",F156)</f>
      </c>
      <c r="C28" s="27">
        <f>IF(B27="","","い．")</f>
      </c>
      <c r="D28" s="28">
        <f>IF(B27="","",F157)</f>
      </c>
      <c r="E28" s="27">
        <f>IF(B27="","","う．")</f>
      </c>
      <c r="F28" s="28">
        <f>IF(B27="","",F158)</f>
      </c>
      <c r="G28" s="27">
        <f>IF(B27="","","え．")</f>
      </c>
      <c r="H28" s="28">
        <f>IF(B27="","",F159)</f>
      </c>
    </row>
    <row r="29" spans="1:9" ht="27.75" customHeight="1">
      <c r="A29" s="26">
        <f>IF(B29="","",A27+1)</f>
      </c>
      <c r="B29" s="36">
        <f>IF(B97="","",C97)</f>
      </c>
      <c r="C29" s="36"/>
      <c r="D29" s="36"/>
      <c r="E29" s="36"/>
      <c r="F29" s="36"/>
      <c r="G29" s="36"/>
      <c r="H29" s="36"/>
      <c r="I29" s="36"/>
    </row>
    <row r="30" spans="1:8" ht="27.75" customHeight="1">
      <c r="A30" s="27">
        <f>IF(B29="","","あ．")</f>
      </c>
      <c r="B30" s="28">
        <f>IF(B29="","",F160)</f>
      </c>
      <c r="C30" s="27">
        <f>IF(B29="","","い．")</f>
      </c>
      <c r="D30" s="28">
        <f>IF(B29="","",F161)</f>
      </c>
      <c r="E30" s="27">
        <f>IF(B29="","","う．")</f>
      </c>
      <c r="F30" s="28">
        <f>IF(B29="","",F162)</f>
      </c>
      <c r="G30" s="27">
        <f>IF(B29="","","え．")</f>
      </c>
      <c r="H30" s="28">
        <f>IF(B29="","",F163)</f>
      </c>
    </row>
    <row r="31" spans="1:9" ht="27.75" customHeight="1">
      <c r="A31" s="26">
        <f>IF(B31="","",A29+1)</f>
      </c>
      <c r="B31" s="36">
        <f>IF(B98="","",C98)</f>
      </c>
      <c r="C31" s="36"/>
      <c r="D31" s="36"/>
      <c r="E31" s="36"/>
      <c r="F31" s="36"/>
      <c r="G31" s="36"/>
      <c r="H31" s="36"/>
      <c r="I31" s="36"/>
    </row>
    <row r="32" spans="1:8" ht="27.75" customHeight="1">
      <c r="A32" s="27">
        <f>IF(B31="","","あ．")</f>
      </c>
      <c r="B32" s="28">
        <f>IF(B31="","",F164)</f>
      </c>
      <c r="C32" s="27">
        <f>IF(B31="","","い．")</f>
      </c>
      <c r="D32" s="28">
        <f>IF(B31="","",F165)</f>
      </c>
      <c r="E32" s="27">
        <f>IF(B31="","","う．")</f>
      </c>
      <c r="F32" s="28">
        <f>IF(B31="","",F166)</f>
      </c>
      <c r="G32" s="27">
        <f>IF(B31="","","え．")</f>
      </c>
      <c r="H32" s="28">
        <f>IF(B31="","",F167)</f>
      </c>
    </row>
    <row r="33" spans="1:9" ht="27.75" customHeight="1">
      <c r="A33" s="26">
        <f>IF(B33="","",A31+1)</f>
      </c>
      <c r="B33" s="36">
        <f>IF(B99="","",C99)</f>
      </c>
      <c r="C33" s="36"/>
      <c r="D33" s="36"/>
      <c r="E33" s="36"/>
      <c r="F33" s="36"/>
      <c r="G33" s="36"/>
      <c r="H33" s="36"/>
      <c r="I33" s="36"/>
    </row>
    <row r="34" spans="1:8" ht="27.75" customHeight="1">
      <c r="A34" s="27">
        <f>IF(B33="","","あ．")</f>
      </c>
      <c r="B34" s="28">
        <f>IF(B33="","",F168)</f>
      </c>
      <c r="C34" s="27">
        <f>IF(B33="","","い．")</f>
      </c>
      <c r="D34" s="28">
        <f>IF(B33="","",F169)</f>
      </c>
      <c r="E34" s="27">
        <f>IF(B33="","","う．")</f>
      </c>
      <c r="F34" s="28">
        <f>IF(B33="","",F170)</f>
      </c>
      <c r="G34" s="27">
        <f>IF(B33="","","え．")</f>
      </c>
      <c r="H34" s="28">
        <f>IF(B33="","",F171)</f>
      </c>
    </row>
    <row r="35" spans="1:9" ht="27.75" customHeight="1">
      <c r="A35" s="26">
        <f>IF(B35="","",A33+1)</f>
      </c>
      <c r="B35" s="36">
        <f>IF(B100="","",C100)</f>
      </c>
      <c r="C35" s="36"/>
      <c r="D35" s="36"/>
      <c r="E35" s="36"/>
      <c r="F35" s="36"/>
      <c r="G35" s="36"/>
      <c r="H35" s="36"/>
      <c r="I35" s="36"/>
    </row>
    <row r="36" spans="1:8" ht="27.75" customHeight="1">
      <c r="A36" s="27">
        <f>IF(B35="","","あ．")</f>
      </c>
      <c r="B36" s="28">
        <f>IF(B35="","",F172)</f>
      </c>
      <c r="C36" s="27">
        <f>IF(B35="","","い．")</f>
      </c>
      <c r="D36" s="28">
        <f>IF(B35="","",F173)</f>
      </c>
      <c r="E36" s="27">
        <f>IF(B35="","","う．")</f>
      </c>
      <c r="F36" s="28">
        <f>IF(B35="","",F174)</f>
      </c>
      <c r="G36" s="27">
        <f>IF(B35="","","え．")</f>
      </c>
      <c r="H36" s="28">
        <f>IF(B35="","",F175)</f>
      </c>
    </row>
    <row r="37" spans="1:9" ht="27.75" customHeight="1">
      <c r="A37" s="26">
        <f>IF(B37="","",A35+1)</f>
      </c>
      <c r="B37" s="36">
        <f>IF(B101="","",C101)</f>
      </c>
      <c r="C37" s="36"/>
      <c r="D37" s="36"/>
      <c r="E37" s="36"/>
      <c r="F37" s="36"/>
      <c r="G37" s="36"/>
      <c r="H37" s="36"/>
      <c r="I37" s="36"/>
    </row>
    <row r="38" spans="1:8" ht="27.75" customHeight="1">
      <c r="A38" s="27">
        <f>IF(B37="","","あ．")</f>
      </c>
      <c r="B38" s="28">
        <f>IF(B37="","",F176)</f>
      </c>
      <c r="C38" s="27">
        <f>IF(B37="","","い．")</f>
      </c>
      <c r="D38" s="28">
        <f>IF(B37="","",F177)</f>
      </c>
      <c r="E38" s="27">
        <f>IF(B37="","","う．")</f>
      </c>
      <c r="F38" s="28">
        <f>IF(B37="","",F178)</f>
      </c>
      <c r="G38" s="27">
        <f>IF(B37="","","え．")</f>
      </c>
      <c r="H38" s="28">
        <f>IF(B37="","",F179)</f>
      </c>
    </row>
    <row r="39" spans="1:9" ht="27.75" customHeight="1">
      <c r="A39" s="26">
        <f>IF(B39="","",A37+1)</f>
      </c>
      <c r="B39" s="36">
        <f>IF(B102="","",C102)</f>
      </c>
      <c r="C39" s="36"/>
      <c r="D39" s="36"/>
      <c r="E39" s="36"/>
      <c r="F39" s="36"/>
      <c r="G39" s="36"/>
      <c r="H39" s="36"/>
      <c r="I39" s="36"/>
    </row>
    <row r="40" spans="1:8" ht="27.75" customHeight="1">
      <c r="A40" s="27">
        <f>IF(B39="","","あ．")</f>
      </c>
      <c r="B40" s="28">
        <f>IF(B39="","",F180)</f>
      </c>
      <c r="C40" s="27">
        <f>IF(B39="","","い．")</f>
      </c>
      <c r="D40" s="28">
        <f>IF(B39="","",F181)</f>
      </c>
      <c r="E40" s="27">
        <f>IF(B39="","","う．")</f>
      </c>
      <c r="F40" s="28">
        <f>IF(B39="","",F182)</f>
      </c>
      <c r="G40" s="27">
        <f>IF(B39="","","え．")</f>
      </c>
      <c r="H40" s="28">
        <f>IF(B39="","",F183)</f>
      </c>
    </row>
    <row r="41" spans="1:9" ht="27.75" customHeight="1">
      <c r="A41" s="26">
        <f>IF(B41="","",A39+1)</f>
      </c>
      <c r="B41" s="36">
        <f>IF(B103="","",C103)</f>
      </c>
      <c r="C41" s="36"/>
      <c r="D41" s="36"/>
      <c r="E41" s="36"/>
      <c r="F41" s="36"/>
      <c r="G41" s="36"/>
      <c r="H41" s="36"/>
      <c r="I41" s="36"/>
    </row>
    <row r="42" spans="1:8" ht="27.75" customHeight="1">
      <c r="A42" s="27">
        <f>IF(B41="","","あ．")</f>
      </c>
      <c r="B42" s="28">
        <f>IF(B41="","",F184)</f>
      </c>
      <c r="C42" s="27">
        <f>IF(B41="","","い．")</f>
      </c>
      <c r="D42" s="28">
        <f>IF(B41="","",F185)</f>
      </c>
      <c r="E42" s="27">
        <f>IF(B41="","","う．")</f>
      </c>
      <c r="F42" s="28">
        <f>IF(B41="","",F186)</f>
      </c>
      <c r="G42" s="27">
        <f>IF(B41="","","え．")</f>
      </c>
      <c r="H42" s="28">
        <f>IF(B41="","",F187)</f>
      </c>
    </row>
    <row r="43" spans="1:9" ht="27.75" customHeight="1">
      <c r="A43" s="26">
        <f>IF(B43="","",A41+1)</f>
      </c>
      <c r="B43" s="36">
        <f>IF(B104="","",C104)</f>
      </c>
      <c r="C43" s="36"/>
      <c r="D43" s="36"/>
      <c r="E43" s="36"/>
      <c r="F43" s="36"/>
      <c r="G43" s="36"/>
      <c r="H43" s="36"/>
      <c r="I43" s="36"/>
    </row>
    <row r="44" spans="1:8" ht="27.75" customHeight="1">
      <c r="A44" s="27">
        <f>IF(B43="","","あ．")</f>
      </c>
      <c r="B44" s="28">
        <f>IF(B43="","",F188)</f>
      </c>
      <c r="C44" s="27">
        <f>IF(B43="","","い．")</f>
      </c>
      <c r="D44" s="28">
        <f>IF(B43="","",F189)</f>
      </c>
      <c r="E44" s="27">
        <f>IF(B43="","","う．")</f>
      </c>
      <c r="F44" s="28">
        <f>IF(B43="","",F190)</f>
      </c>
      <c r="G44" s="27">
        <f>IF(B43="","","え．")</f>
      </c>
      <c r="H44" s="28">
        <f>IF(B43="","",F191)</f>
      </c>
    </row>
    <row r="45" spans="1:9" ht="27.75" customHeight="1">
      <c r="A45" s="26">
        <f>IF(B45="","",A43+1)</f>
      </c>
      <c r="B45" s="36">
        <f>IF(B105="","",C105)</f>
      </c>
      <c r="C45" s="36"/>
      <c r="D45" s="36"/>
      <c r="E45" s="36"/>
      <c r="F45" s="36"/>
      <c r="G45" s="36"/>
      <c r="H45" s="36"/>
      <c r="I45" s="36"/>
    </row>
    <row r="46" spans="1:8" ht="27.75" customHeight="1">
      <c r="A46" s="27">
        <f>IF(B45="","","あ．")</f>
      </c>
      <c r="B46" s="28">
        <f>IF(B45="","",F192)</f>
      </c>
      <c r="C46" s="27">
        <f>IF(B45="","","い．")</f>
      </c>
      <c r="D46" s="28">
        <f>IF(B45="","",F193)</f>
      </c>
      <c r="E46" s="27">
        <f>IF(B45="","","う．")</f>
      </c>
      <c r="F46" s="28">
        <f>IF(B45="","",F194)</f>
      </c>
      <c r="G46" s="27">
        <f>IF(B45="","","え．")</f>
      </c>
      <c r="H46" s="28">
        <f>IF(B45="","",F195)</f>
      </c>
    </row>
    <row r="47" spans="1:9" ht="27.75" customHeight="1">
      <c r="A47" s="26">
        <f>IF(B47="","",A45+1)</f>
      </c>
      <c r="B47" s="36">
        <f>IF(B106="","",C106)</f>
      </c>
      <c r="C47" s="36"/>
      <c r="D47" s="36"/>
      <c r="E47" s="36"/>
      <c r="F47" s="36"/>
      <c r="G47" s="36"/>
      <c r="H47" s="36"/>
      <c r="I47" s="36"/>
    </row>
    <row r="48" spans="1:8" ht="27.75" customHeight="1">
      <c r="A48" s="27">
        <f>IF(B47="","","あ．")</f>
      </c>
      <c r="B48" s="28">
        <f>IF(B47="","",F196)</f>
      </c>
      <c r="C48" s="27">
        <f>IF(B47="","","い．")</f>
      </c>
      <c r="D48" s="28">
        <f>IF(B47="","",F197)</f>
      </c>
      <c r="E48" s="27">
        <f>IF(B47="","","う．")</f>
      </c>
      <c r="F48" s="28">
        <f>IF(B47="","",F198)</f>
      </c>
      <c r="G48" s="27">
        <f>IF(B47="","","え．")</f>
      </c>
      <c r="H48" s="28">
        <f>IF(B47="","",F199)</f>
      </c>
    </row>
    <row r="49" spans="1:9" ht="27.75" customHeight="1">
      <c r="A49" s="26">
        <f>IF(B49="","",A47+1)</f>
      </c>
      <c r="B49" s="36">
        <f>IF(B107="","",C107)</f>
      </c>
      <c r="C49" s="36"/>
      <c r="D49" s="36"/>
      <c r="E49" s="36"/>
      <c r="F49" s="36"/>
      <c r="G49" s="36"/>
      <c r="H49" s="36"/>
      <c r="I49" s="36"/>
    </row>
    <row r="50" spans="1:8" ht="27.75" customHeight="1">
      <c r="A50" s="27">
        <f>IF(B49="","","あ．")</f>
      </c>
      <c r="B50" s="28">
        <f>IF(B49="","",F200)</f>
      </c>
      <c r="C50" s="27">
        <f>IF(B49="","","い．")</f>
      </c>
      <c r="D50" s="28">
        <f>IF(B49="","",F201)</f>
      </c>
      <c r="E50" s="27">
        <f>IF(B49="","","う．")</f>
      </c>
      <c r="F50" s="28">
        <f>IF(B49="","",F202)</f>
      </c>
      <c r="G50" s="27">
        <f>IF(B49="","","え．")</f>
      </c>
      <c r="H50" s="28">
        <f>IF(B49="","",F203)</f>
      </c>
    </row>
    <row r="51" spans="1:9" ht="27.75" customHeight="1">
      <c r="A51" s="26">
        <f>IF(B51="","",A49+1)</f>
      </c>
      <c r="B51" s="36">
        <f>IF(B108="","",C108)</f>
      </c>
      <c r="C51" s="36"/>
      <c r="D51" s="36"/>
      <c r="E51" s="36"/>
      <c r="F51" s="36"/>
      <c r="G51" s="36"/>
      <c r="H51" s="36"/>
      <c r="I51" s="36"/>
    </row>
    <row r="52" spans="1:8" ht="27.75" customHeight="1">
      <c r="A52" s="27">
        <f>IF(B51="","","あ．")</f>
      </c>
      <c r="B52" s="28">
        <f>IF(B51="","",F204)</f>
      </c>
      <c r="C52" s="27">
        <f>IF(B51="","","い．")</f>
      </c>
      <c r="D52" s="28">
        <f>IF(B51="","",F205)</f>
      </c>
      <c r="E52" s="27">
        <f>IF(B51="","","う．")</f>
      </c>
      <c r="F52" s="28">
        <f>IF(B51="","",F206)</f>
      </c>
      <c r="G52" s="27">
        <f>IF(B51="","","え．")</f>
      </c>
      <c r="H52" s="28">
        <f>IF(B51="","",F207)</f>
      </c>
    </row>
    <row r="53" spans="1:9" ht="27.75" customHeight="1">
      <c r="A53" s="26">
        <f>IF(B53="","",A51+1)</f>
      </c>
      <c r="B53" s="36">
        <f>IF(B109="","",C109)</f>
      </c>
      <c r="C53" s="36"/>
      <c r="D53" s="36"/>
      <c r="E53" s="36"/>
      <c r="F53" s="36"/>
      <c r="G53" s="36"/>
      <c r="H53" s="36"/>
      <c r="I53" s="36"/>
    </row>
    <row r="54" spans="1:8" ht="27.75" customHeight="1">
      <c r="A54" s="27">
        <f>IF(B53="","","あ．")</f>
      </c>
      <c r="B54" s="28">
        <f>IF(B53="","",F208)</f>
      </c>
      <c r="C54" s="27">
        <f>IF(B53="","","い．")</f>
      </c>
      <c r="D54" s="28">
        <f>IF(B53="","",F209)</f>
      </c>
      <c r="E54" s="27">
        <f>IF(B53="","","う．")</f>
      </c>
      <c r="F54" s="28">
        <f>IF(B53="","",F210)</f>
      </c>
      <c r="G54" s="27">
        <f>IF(B53="","","え．")</f>
      </c>
      <c r="H54" s="28">
        <f>IF(B53="","",F211)</f>
      </c>
    </row>
    <row r="55" spans="1:9" ht="27.75" customHeight="1">
      <c r="A55" s="26">
        <f>IF(B55="","",A53+1)</f>
      </c>
      <c r="B55" s="36">
        <f>IF(B110="","",C110)</f>
      </c>
      <c r="C55" s="36"/>
      <c r="D55" s="36"/>
      <c r="E55" s="36"/>
      <c r="F55" s="36"/>
      <c r="G55" s="36"/>
      <c r="H55" s="36"/>
      <c r="I55" s="36"/>
    </row>
    <row r="56" spans="1:8" ht="27.75" customHeight="1">
      <c r="A56" s="27">
        <f>IF(B55="","","あ．")</f>
      </c>
      <c r="B56" s="28">
        <f>IF(B55="","",F212)</f>
      </c>
      <c r="C56" s="27">
        <f>IF(B55="","","い．")</f>
      </c>
      <c r="D56" s="28">
        <f>IF(B55="","",F213)</f>
      </c>
      <c r="E56" s="27">
        <f>IF(B55="","","う．")</f>
      </c>
      <c r="F56" s="28">
        <f>IF(B55="","",F214)</f>
      </c>
      <c r="G56" s="27">
        <f>IF(B55="","","え．")</f>
      </c>
      <c r="H56" s="28">
        <f>IF(B55="","",F215)</f>
      </c>
    </row>
    <row r="57" spans="1:6" ht="27.75" customHeight="1">
      <c r="A57" s="23"/>
      <c r="F57" s="23"/>
    </row>
    <row r="58" spans="1:24" ht="13.5" hidden="1">
      <c r="A58" s="18">
        <f>IF(C58=D58,"",1)</f>
      </c>
      <c r="B58" s="18">
        <f>IF('語彙表'!B4="","",'語彙表'!B4)</f>
      </c>
      <c r="C58" s="18">
        <f>IF(B58="","",S58&amp;T58&amp;U58&amp;V58&amp;W58)</f>
      </c>
      <c r="E58" s="18">
        <v>1</v>
      </c>
      <c r="F58" s="18" t="e">
        <f aca="true" t="shared" si="0" ref="F58:F82">VLOOKUP(E58,$A$58:$D$83,2,FALSE)</f>
        <v>#N/A</v>
      </c>
      <c r="G58" s="18" t="e">
        <f>VLOOKUP(E58,$A$58:$D$83,3,FALSE)</f>
        <v>#N/A</v>
      </c>
      <c r="I58" s="18">
        <f aca="true" t="shared" si="1" ref="I58:I82">IF(ISERROR(F58),"",F58)</f>
      </c>
      <c r="J58" s="18">
        <f aca="true" t="shared" si="2" ref="J58:J82">IF(ISERROR(G58),"",G58)</f>
      </c>
      <c r="S58" s="18">
        <f>IF('語彙表'!E4="","",'語彙表'!E4)</f>
      </c>
      <c r="T58" s="18">
        <f>IF(U58="","","、")</f>
      </c>
      <c r="U58" s="18">
        <f>IF('語彙表'!F4="","",'語彙表'!F4)</f>
      </c>
      <c r="V58" s="18">
        <f>IF(W58="","","、")</f>
      </c>
      <c r="W58" s="18">
        <f>IF('語彙表'!G4="","",'語彙表'!G4)</f>
      </c>
      <c r="X58" s="18">
        <f>IF(W58="","","、")</f>
      </c>
    </row>
    <row r="59" spans="1:24" ht="13.5" hidden="1">
      <c r="A59" s="18">
        <f>IF(C59=D59,"",A58+1)</f>
      </c>
      <c r="B59" s="18">
        <f>IF('語彙表'!B5="","",'語彙表'!B5)</f>
      </c>
      <c r="C59" s="18">
        <f aca="true" t="shared" si="3" ref="C59:C83">IF(B59="","",S59&amp;T59&amp;U59&amp;V59&amp;W59)</f>
      </c>
      <c r="E59" s="18">
        <v>2</v>
      </c>
      <c r="F59" s="18" t="e">
        <f t="shared" si="0"/>
        <v>#N/A</v>
      </c>
      <c r="G59" s="18" t="e">
        <f aca="true" t="shared" si="4" ref="G59:G82">VLOOKUP(E59,$A$58:$D$83,3,FALSE)</f>
        <v>#N/A</v>
      </c>
      <c r="I59" s="18">
        <f t="shared" si="1"/>
      </c>
      <c r="J59" s="18">
        <f t="shared" si="2"/>
      </c>
      <c r="S59" s="18">
        <f>IF('語彙表'!E5="","",'語彙表'!E5)</f>
      </c>
      <c r="T59" s="18">
        <f aca="true" t="shared" si="5" ref="T59:T83">IF(U59="","","、")</f>
      </c>
      <c r="U59" s="18">
        <f>IF('語彙表'!F5="","",'語彙表'!F5)</f>
      </c>
      <c r="V59" s="18">
        <f aca="true" t="shared" si="6" ref="V59:V83">IF(W59="","","、")</f>
      </c>
      <c r="W59" s="18">
        <f>IF('語彙表'!G5="","",'語彙表'!G5)</f>
      </c>
      <c r="X59" s="18">
        <f aca="true" t="shared" si="7" ref="X59:X82">IF(W59="","","、")</f>
      </c>
    </row>
    <row r="60" spans="1:24" ht="13.5" hidden="1">
      <c r="A60" s="18">
        <f>IF(C60=D60,"",A59+1)</f>
      </c>
      <c r="B60" s="18">
        <f>IF('語彙表'!B6="","",'語彙表'!B6)</f>
      </c>
      <c r="C60" s="18">
        <f t="shared" si="3"/>
      </c>
      <c r="E60" s="18">
        <v>3</v>
      </c>
      <c r="F60" s="18" t="e">
        <f t="shared" si="0"/>
        <v>#N/A</v>
      </c>
      <c r="G60" s="18" t="e">
        <f t="shared" si="4"/>
        <v>#N/A</v>
      </c>
      <c r="I60" s="18">
        <f t="shared" si="1"/>
      </c>
      <c r="J60" s="18">
        <f t="shared" si="2"/>
      </c>
      <c r="S60" s="18">
        <f>IF('語彙表'!E6="","",'語彙表'!E6)</f>
      </c>
      <c r="T60" s="18">
        <f t="shared" si="5"/>
      </c>
      <c r="U60" s="18">
        <f>IF('語彙表'!F6="","",'語彙表'!F6)</f>
      </c>
      <c r="V60" s="18">
        <f t="shared" si="6"/>
      </c>
      <c r="W60" s="18">
        <f>IF('語彙表'!G6="","",'語彙表'!G6)</f>
      </c>
      <c r="X60" s="18">
        <f t="shared" si="7"/>
      </c>
    </row>
    <row r="61" spans="1:24" ht="13.5" hidden="1">
      <c r="A61" s="18">
        <f>IF(C61=D61,"",A60+1)</f>
      </c>
      <c r="B61" s="18">
        <f>IF('語彙表'!B7="","",'語彙表'!B7)</f>
      </c>
      <c r="C61" s="18">
        <f t="shared" si="3"/>
      </c>
      <c r="E61" s="18">
        <v>4</v>
      </c>
      <c r="F61" s="18" t="e">
        <f t="shared" si="0"/>
        <v>#N/A</v>
      </c>
      <c r="G61" s="18" t="e">
        <f t="shared" si="4"/>
        <v>#N/A</v>
      </c>
      <c r="I61" s="18">
        <f t="shared" si="1"/>
      </c>
      <c r="J61" s="18">
        <f t="shared" si="2"/>
      </c>
      <c r="S61" s="18">
        <f>IF('語彙表'!E7="","",'語彙表'!E7)</f>
      </c>
      <c r="T61" s="18">
        <f t="shared" si="5"/>
      </c>
      <c r="U61" s="18">
        <f>IF('語彙表'!F7="","",'語彙表'!F7)</f>
      </c>
      <c r="V61" s="18">
        <f t="shared" si="6"/>
      </c>
      <c r="W61" s="18">
        <f>IF('語彙表'!G7="","",'語彙表'!G7)</f>
      </c>
      <c r="X61" s="18">
        <f t="shared" si="7"/>
      </c>
    </row>
    <row r="62" spans="1:24" ht="13.5" hidden="1">
      <c r="A62" s="18">
        <f>IF(C62=D62,"",A61+1)</f>
      </c>
      <c r="B62" s="18">
        <f>IF('語彙表'!B8="","",'語彙表'!B8)</f>
      </c>
      <c r="C62" s="18">
        <f t="shared" si="3"/>
      </c>
      <c r="E62" s="18">
        <v>5</v>
      </c>
      <c r="F62" s="18" t="e">
        <f t="shared" si="0"/>
        <v>#N/A</v>
      </c>
      <c r="G62" s="18" t="e">
        <f t="shared" si="4"/>
        <v>#N/A</v>
      </c>
      <c r="I62" s="18">
        <f t="shared" si="1"/>
      </c>
      <c r="J62" s="18">
        <f t="shared" si="2"/>
      </c>
      <c r="S62" s="18">
        <f>IF('語彙表'!E8="","",'語彙表'!E8)</f>
      </c>
      <c r="T62" s="18">
        <f t="shared" si="5"/>
      </c>
      <c r="U62" s="18">
        <f>IF('語彙表'!F8="","",'語彙表'!F8)</f>
      </c>
      <c r="V62" s="18">
        <f t="shared" si="6"/>
      </c>
      <c r="W62" s="18">
        <f>IF('語彙表'!G8="","",'語彙表'!G8)</f>
      </c>
      <c r="X62" s="18">
        <f t="shared" si="7"/>
      </c>
    </row>
    <row r="63" spans="1:24" ht="13.5" hidden="1">
      <c r="A63" s="18">
        <f>IF(C63=D63,"",A62+1)</f>
      </c>
      <c r="B63" s="18">
        <f>IF('語彙表'!B9="","",'語彙表'!B9)</f>
      </c>
      <c r="C63" s="18">
        <f t="shared" si="3"/>
      </c>
      <c r="E63" s="18">
        <v>6</v>
      </c>
      <c r="F63" s="18" t="e">
        <f t="shared" si="0"/>
        <v>#N/A</v>
      </c>
      <c r="G63" s="18" t="e">
        <f t="shared" si="4"/>
        <v>#N/A</v>
      </c>
      <c r="I63" s="18">
        <f t="shared" si="1"/>
      </c>
      <c r="J63" s="18">
        <f t="shared" si="2"/>
      </c>
      <c r="S63" s="18">
        <f>IF('語彙表'!E9="","",'語彙表'!E9)</f>
      </c>
      <c r="T63" s="18">
        <f t="shared" si="5"/>
      </c>
      <c r="U63" s="18">
        <f>IF('語彙表'!F9="","",'語彙表'!F9)</f>
      </c>
      <c r="V63" s="18">
        <f t="shared" si="6"/>
      </c>
      <c r="W63" s="18">
        <f>IF('語彙表'!G9="","",'語彙表'!G9)</f>
      </c>
      <c r="X63" s="18">
        <f t="shared" si="7"/>
      </c>
    </row>
    <row r="64" spans="1:24" ht="13.5" hidden="1">
      <c r="A64" s="18">
        <f aca="true" t="shared" si="8" ref="A64:A83">IF(C64=D64,A63,A63+1)</f>
      </c>
      <c r="B64" s="18">
        <f>IF('語彙表'!B10="","",'語彙表'!B10)</f>
      </c>
      <c r="C64" s="18">
        <f t="shared" si="3"/>
      </c>
      <c r="E64" s="18">
        <v>7</v>
      </c>
      <c r="F64" s="18" t="e">
        <f t="shared" si="0"/>
        <v>#N/A</v>
      </c>
      <c r="G64" s="18" t="e">
        <f t="shared" si="4"/>
        <v>#N/A</v>
      </c>
      <c r="I64" s="18">
        <f t="shared" si="1"/>
      </c>
      <c r="J64" s="18">
        <f t="shared" si="2"/>
      </c>
      <c r="S64" s="18">
        <f>IF('語彙表'!E10="","",'語彙表'!E10)</f>
      </c>
      <c r="T64" s="18">
        <f t="shared" si="5"/>
      </c>
      <c r="U64" s="18">
        <f>IF('語彙表'!F10="","",'語彙表'!F10)</f>
      </c>
      <c r="V64" s="18">
        <f t="shared" si="6"/>
      </c>
      <c r="W64" s="18">
        <f>IF('語彙表'!G10="","",'語彙表'!G10)</f>
      </c>
      <c r="X64" s="18">
        <f t="shared" si="7"/>
      </c>
    </row>
    <row r="65" spans="1:24" ht="13.5" hidden="1">
      <c r="A65" s="18">
        <f t="shared" si="8"/>
      </c>
      <c r="B65" s="18">
        <f>IF('語彙表'!B11="","",'語彙表'!B11)</f>
      </c>
      <c r="C65" s="18">
        <f t="shared" si="3"/>
      </c>
      <c r="E65" s="18">
        <v>8</v>
      </c>
      <c r="F65" s="18" t="e">
        <f t="shared" si="0"/>
        <v>#N/A</v>
      </c>
      <c r="G65" s="18" t="e">
        <f t="shared" si="4"/>
        <v>#N/A</v>
      </c>
      <c r="I65" s="18">
        <f t="shared" si="1"/>
      </c>
      <c r="J65" s="18">
        <f t="shared" si="2"/>
      </c>
      <c r="S65" s="18">
        <f>IF('語彙表'!E11="","",'語彙表'!E11)</f>
      </c>
      <c r="T65" s="18">
        <f t="shared" si="5"/>
      </c>
      <c r="U65" s="18">
        <f>IF('語彙表'!F11="","",'語彙表'!F11)</f>
      </c>
      <c r="V65" s="18">
        <f t="shared" si="6"/>
      </c>
      <c r="W65" s="18">
        <f>IF('語彙表'!G11="","",'語彙表'!G11)</f>
      </c>
      <c r="X65" s="18">
        <f t="shared" si="7"/>
      </c>
    </row>
    <row r="66" spans="1:24" ht="13.5" hidden="1">
      <c r="A66" s="18">
        <f t="shared" si="8"/>
      </c>
      <c r="B66" s="18">
        <f>IF('語彙表'!B12="","",'語彙表'!B12)</f>
      </c>
      <c r="C66" s="18">
        <f t="shared" si="3"/>
      </c>
      <c r="E66" s="18">
        <v>9</v>
      </c>
      <c r="F66" s="18" t="e">
        <f t="shared" si="0"/>
        <v>#N/A</v>
      </c>
      <c r="G66" s="18" t="e">
        <f t="shared" si="4"/>
        <v>#N/A</v>
      </c>
      <c r="I66" s="18">
        <f t="shared" si="1"/>
      </c>
      <c r="J66" s="18">
        <f t="shared" si="2"/>
      </c>
      <c r="S66" s="18">
        <f>IF('語彙表'!E12="","",'語彙表'!E12)</f>
      </c>
      <c r="T66" s="18">
        <f t="shared" si="5"/>
      </c>
      <c r="U66" s="18">
        <f>IF('語彙表'!F12="","",'語彙表'!F12)</f>
      </c>
      <c r="V66" s="18">
        <f t="shared" si="6"/>
      </c>
      <c r="W66" s="18">
        <f>IF('語彙表'!G12="","",'語彙表'!G12)</f>
      </c>
      <c r="X66" s="18">
        <f t="shared" si="7"/>
      </c>
    </row>
    <row r="67" spans="1:24" ht="13.5" hidden="1">
      <c r="A67" s="18">
        <f t="shared" si="8"/>
      </c>
      <c r="B67" s="18">
        <f>IF('語彙表'!B13="","",'語彙表'!B13)</f>
      </c>
      <c r="C67" s="18">
        <f t="shared" si="3"/>
      </c>
      <c r="E67" s="18">
        <v>10</v>
      </c>
      <c r="F67" s="18" t="e">
        <f t="shared" si="0"/>
        <v>#N/A</v>
      </c>
      <c r="G67" s="18" t="e">
        <f t="shared" si="4"/>
        <v>#N/A</v>
      </c>
      <c r="I67" s="18">
        <f t="shared" si="1"/>
      </c>
      <c r="J67" s="18">
        <f t="shared" si="2"/>
      </c>
      <c r="S67" s="18">
        <f>IF('語彙表'!E13="","",'語彙表'!E13)</f>
      </c>
      <c r="T67" s="18">
        <f t="shared" si="5"/>
      </c>
      <c r="U67" s="18">
        <f>IF('語彙表'!F13="","",'語彙表'!F13)</f>
      </c>
      <c r="V67" s="18">
        <f t="shared" si="6"/>
      </c>
      <c r="W67" s="18">
        <f>IF('語彙表'!G13="","",'語彙表'!G13)</f>
      </c>
      <c r="X67" s="18">
        <f t="shared" si="7"/>
      </c>
    </row>
    <row r="68" spans="1:24" ht="13.5" hidden="1">
      <c r="A68" s="18">
        <f t="shared" si="8"/>
      </c>
      <c r="B68" s="18">
        <f>IF('語彙表'!B14="","",'語彙表'!B14)</f>
      </c>
      <c r="C68" s="18">
        <f t="shared" si="3"/>
      </c>
      <c r="E68" s="18">
        <v>11</v>
      </c>
      <c r="F68" s="18" t="e">
        <f t="shared" si="0"/>
        <v>#N/A</v>
      </c>
      <c r="G68" s="18" t="e">
        <f t="shared" si="4"/>
        <v>#N/A</v>
      </c>
      <c r="I68" s="18">
        <f t="shared" si="1"/>
      </c>
      <c r="J68" s="18">
        <f t="shared" si="2"/>
      </c>
      <c r="S68" s="18">
        <f>IF('語彙表'!E14="","",'語彙表'!E14)</f>
      </c>
      <c r="T68" s="18">
        <f t="shared" si="5"/>
      </c>
      <c r="U68" s="18">
        <f>IF('語彙表'!F14="","",'語彙表'!F14)</f>
      </c>
      <c r="V68" s="18">
        <f t="shared" si="6"/>
      </c>
      <c r="W68" s="18">
        <f>IF('語彙表'!G14="","",'語彙表'!G14)</f>
      </c>
      <c r="X68" s="18">
        <f t="shared" si="7"/>
      </c>
    </row>
    <row r="69" spans="1:24" ht="13.5" hidden="1">
      <c r="A69" s="18">
        <f t="shared" si="8"/>
      </c>
      <c r="B69" s="18">
        <f>IF('語彙表'!B15="","",'語彙表'!B15)</f>
      </c>
      <c r="C69" s="18">
        <f t="shared" si="3"/>
      </c>
      <c r="E69" s="18">
        <v>12</v>
      </c>
      <c r="F69" s="18" t="e">
        <f t="shared" si="0"/>
        <v>#N/A</v>
      </c>
      <c r="G69" s="18" t="e">
        <f t="shared" si="4"/>
        <v>#N/A</v>
      </c>
      <c r="I69" s="18">
        <f t="shared" si="1"/>
      </c>
      <c r="J69" s="18">
        <f t="shared" si="2"/>
      </c>
      <c r="S69" s="18">
        <f>IF('語彙表'!E15="","",'語彙表'!E15)</f>
      </c>
      <c r="T69" s="18">
        <f t="shared" si="5"/>
      </c>
      <c r="U69" s="18">
        <f>IF('語彙表'!F15="","",'語彙表'!F15)</f>
      </c>
      <c r="V69" s="18">
        <f t="shared" si="6"/>
      </c>
      <c r="W69" s="18">
        <f>IF('語彙表'!G15="","",'語彙表'!G15)</f>
      </c>
      <c r="X69" s="18">
        <f t="shared" si="7"/>
      </c>
    </row>
    <row r="70" spans="1:24" ht="13.5" hidden="1">
      <c r="A70" s="18">
        <f t="shared" si="8"/>
      </c>
      <c r="B70" s="18">
        <f>IF('語彙表'!B16="","",'語彙表'!B16)</f>
      </c>
      <c r="C70" s="18">
        <f t="shared" si="3"/>
      </c>
      <c r="E70" s="18">
        <v>13</v>
      </c>
      <c r="F70" s="18" t="e">
        <f t="shared" si="0"/>
        <v>#N/A</v>
      </c>
      <c r="G70" s="18" t="e">
        <f t="shared" si="4"/>
        <v>#N/A</v>
      </c>
      <c r="I70" s="18">
        <f t="shared" si="1"/>
      </c>
      <c r="J70" s="18">
        <f t="shared" si="2"/>
      </c>
      <c r="S70" s="18">
        <f>IF('語彙表'!E16="","",'語彙表'!E16)</f>
      </c>
      <c r="T70" s="18">
        <f t="shared" si="5"/>
      </c>
      <c r="U70" s="18">
        <f>IF('語彙表'!F16="","",'語彙表'!F16)</f>
      </c>
      <c r="V70" s="18">
        <f t="shared" si="6"/>
      </c>
      <c r="W70" s="18">
        <f>IF('語彙表'!G16="","",'語彙表'!G16)</f>
      </c>
      <c r="X70" s="18">
        <f t="shared" si="7"/>
      </c>
    </row>
    <row r="71" spans="1:24" ht="13.5" hidden="1">
      <c r="A71" s="18">
        <f t="shared" si="8"/>
      </c>
      <c r="B71" s="18">
        <f>IF('語彙表'!B17="","",'語彙表'!B17)</f>
      </c>
      <c r="C71" s="18">
        <f t="shared" si="3"/>
      </c>
      <c r="E71" s="18">
        <v>14</v>
      </c>
      <c r="F71" s="18" t="e">
        <f t="shared" si="0"/>
        <v>#N/A</v>
      </c>
      <c r="G71" s="18" t="e">
        <f t="shared" si="4"/>
        <v>#N/A</v>
      </c>
      <c r="I71" s="18">
        <f t="shared" si="1"/>
      </c>
      <c r="J71" s="18">
        <f t="shared" si="2"/>
      </c>
      <c r="S71" s="18">
        <f>IF('語彙表'!E17="","",'語彙表'!E17)</f>
      </c>
      <c r="T71" s="18">
        <f t="shared" si="5"/>
      </c>
      <c r="U71" s="18">
        <f>IF('語彙表'!F17="","",'語彙表'!F17)</f>
      </c>
      <c r="V71" s="18">
        <f t="shared" si="6"/>
      </c>
      <c r="W71" s="18">
        <f>IF('語彙表'!G17="","",'語彙表'!G17)</f>
      </c>
      <c r="X71" s="18">
        <f t="shared" si="7"/>
      </c>
    </row>
    <row r="72" spans="1:24" ht="13.5" hidden="1">
      <c r="A72" s="18">
        <f t="shared" si="8"/>
      </c>
      <c r="B72" s="18">
        <f>IF('語彙表'!B18="","",'語彙表'!B18)</f>
      </c>
      <c r="C72" s="18">
        <f t="shared" si="3"/>
      </c>
      <c r="E72" s="18">
        <v>15</v>
      </c>
      <c r="F72" s="18" t="e">
        <f t="shared" si="0"/>
        <v>#N/A</v>
      </c>
      <c r="G72" s="18" t="e">
        <f t="shared" si="4"/>
        <v>#N/A</v>
      </c>
      <c r="I72" s="18">
        <f t="shared" si="1"/>
      </c>
      <c r="J72" s="18">
        <f t="shared" si="2"/>
      </c>
      <c r="S72" s="18">
        <f>IF('語彙表'!E18="","",'語彙表'!E18)</f>
      </c>
      <c r="T72" s="18">
        <f t="shared" si="5"/>
      </c>
      <c r="U72" s="18">
        <f>IF('語彙表'!F18="","",'語彙表'!F18)</f>
      </c>
      <c r="V72" s="18">
        <f t="shared" si="6"/>
      </c>
      <c r="W72" s="18">
        <f>IF('語彙表'!G18="","",'語彙表'!G18)</f>
      </c>
      <c r="X72" s="18">
        <f t="shared" si="7"/>
      </c>
    </row>
    <row r="73" spans="1:24" ht="13.5" hidden="1">
      <c r="A73" s="18">
        <f t="shared" si="8"/>
      </c>
      <c r="B73" s="18">
        <f>IF('語彙表'!B19="","",'語彙表'!B19)</f>
      </c>
      <c r="C73" s="18">
        <f t="shared" si="3"/>
      </c>
      <c r="E73" s="18">
        <v>16</v>
      </c>
      <c r="F73" s="18" t="e">
        <f t="shared" si="0"/>
        <v>#N/A</v>
      </c>
      <c r="G73" s="18" t="e">
        <f t="shared" si="4"/>
        <v>#N/A</v>
      </c>
      <c r="I73" s="18">
        <f t="shared" si="1"/>
      </c>
      <c r="J73" s="18">
        <f t="shared" si="2"/>
      </c>
      <c r="S73" s="18">
        <f>IF('語彙表'!E19="","",'語彙表'!E19)</f>
      </c>
      <c r="T73" s="18">
        <f t="shared" si="5"/>
      </c>
      <c r="U73" s="18">
        <f>IF('語彙表'!F19="","",'語彙表'!F19)</f>
      </c>
      <c r="V73" s="18">
        <f t="shared" si="6"/>
      </c>
      <c r="W73" s="18">
        <f>IF('語彙表'!G19="","",'語彙表'!G19)</f>
      </c>
      <c r="X73" s="18">
        <f t="shared" si="7"/>
      </c>
    </row>
    <row r="74" spans="1:24" ht="13.5" hidden="1">
      <c r="A74" s="18">
        <f t="shared" si="8"/>
      </c>
      <c r="B74" s="18">
        <f>IF('語彙表'!B20="","",'語彙表'!B20)</f>
      </c>
      <c r="C74" s="18">
        <f t="shared" si="3"/>
      </c>
      <c r="E74" s="18">
        <v>17</v>
      </c>
      <c r="F74" s="18" t="e">
        <f t="shared" si="0"/>
        <v>#N/A</v>
      </c>
      <c r="G74" s="18" t="e">
        <f t="shared" si="4"/>
        <v>#N/A</v>
      </c>
      <c r="I74" s="18">
        <f t="shared" si="1"/>
      </c>
      <c r="J74" s="18">
        <f t="shared" si="2"/>
      </c>
      <c r="S74" s="18">
        <f>IF('語彙表'!E20="","",'語彙表'!E20)</f>
      </c>
      <c r="T74" s="18">
        <f t="shared" si="5"/>
      </c>
      <c r="U74" s="18">
        <f>IF('語彙表'!F20="","",'語彙表'!F20)</f>
      </c>
      <c r="V74" s="18">
        <f t="shared" si="6"/>
      </c>
      <c r="W74" s="18">
        <f>IF('語彙表'!G20="","",'語彙表'!G20)</f>
      </c>
      <c r="X74" s="18">
        <f t="shared" si="7"/>
      </c>
    </row>
    <row r="75" spans="1:24" ht="13.5" hidden="1">
      <c r="A75" s="18">
        <f t="shared" si="8"/>
      </c>
      <c r="B75" s="18">
        <f>IF('語彙表'!B21="","",'語彙表'!B21)</f>
      </c>
      <c r="C75" s="18">
        <f t="shared" si="3"/>
      </c>
      <c r="E75" s="18">
        <v>18</v>
      </c>
      <c r="F75" s="18" t="e">
        <f t="shared" si="0"/>
        <v>#N/A</v>
      </c>
      <c r="G75" s="18" t="e">
        <f t="shared" si="4"/>
        <v>#N/A</v>
      </c>
      <c r="I75" s="18">
        <f t="shared" si="1"/>
      </c>
      <c r="J75" s="18">
        <f t="shared" si="2"/>
      </c>
      <c r="S75" s="18">
        <f>IF('語彙表'!E21="","",'語彙表'!E21)</f>
      </c>
      <c r="T75" s="18">
        <f t="shared" si="5"/>
      </c>
      <c r="U75" s="18">
        <f>IF('語彙表'!F21="","",'語彙表'!F21)</f>
      </c>
      <c r="V75" s="18">
        <f t="shared" si="6"/>
      </c>
      <c r="W75" s="18">
        <f>IF('語彙表'!G21="","",'語彙表'!G21)</f>
      </c>
      <c r="X75" s="18">
        <f t="shared" si="7"/>
      </c>
    </row>
    <row r="76" spans="1:24" ht="13.5" hidden="1">
      <c r="A76" s="18">
        <f t="shared" si="8"/>
      </c>
      <c r="B76" s="18">
        <f>IF('語彙表'!B22="","",'語彙表'!B22)</f>
      </c>
      <c r="C76" s="18">
        <f t="shared" si="3"/>
      </c>
      <c r="E76" s="18">
        <v>19</v>
      </c>
      <c r="F76" s="18" t="e">
        <f t="shared" si="0"/>
        <v>#N/A</v>
      </c>
      <c r="G76" s="18" t="e">
        <f t="shared" si="4"/>
        <v>#N/A</v>
      </c>
      <c r="I76" s="18">
        <f t="shared" si="1"/>
      </c>
      <c r="J76" s="18">
        <f t="shared" si="2"/>
      </c>
      <c r="S76" s="18">
        <f>IF('語彙表'!E22="","",'語彙表'!E22)</f>
      </c>
      <c r="T76" s="18">
        <f t="shared" si="5"/>
      </c>
      <c r="U76" s="18">
        <f>IF('語彙表'!F22="","",'語彙表'!F22)</f>
      </c>
      <c r="V76" s="18">
        <f t="shared" si="6"/>
      </c>
      <c r="W76" s="18">
        <f>IF('語彙表'!G22="","",'語彙表'!G22)</f>
      </c>
      <c r="X76" s="18">
        <f t="shared" si="7"/>
      </c>
    </row>
    <row r="77" spans="1:24" ht="13.5" hidden="1">
      <c r="A77" s="18">
        <f t="shared" si="8"/>
      </c>
      <c r="B77" s="18">
        <f>IF('語彙表'!B23="","",'語彙表'!B23)</f>
      </c>
      <c r="C77" s="18">
        <f t="shared" si="3"/>
      </c>
      <c r="E77" s="18">
        <v>20</v>
      </c>
      <c r="F77" s="18" t="e">
        <f t="shared" si="0"/>
        <v>#N/A</v>
      </c>
      <c r="G77" s="18" t="e">
        <f t="shared" si="4"/>
        <v>#N/A</v>
      </c>
      <c r="I77" s="18">
        <f t="shared" si="1"/>
      </c>
      <c r="J77" s="18">
        <f t="shared" si="2"/>
      </c>
      <c r="S77" s="18">
        <f>IF('語彙表'!E23="","",'語彙表'!E23)</f>
      </c>
      <c r="T77" s="18">
        <f t="shared" si="5"/>
      </c>
      <c r="U77" s="18">
        <f>IF('語彙表'!F23="","",'語彙表'!F23)</f>
      </c>
      <c r="V77" s="18">
        <f t="shared" si="6"/>
      </c>
      <c r="W77" s="18">
        <f>IF('語彙表'!G23="","",'語彙表'!G23)</f>
      </c>
      <c r="X77" s="18">
        <f t="shared" si="7"/>
      </c>
    </row>
    <row r="78" spans="1:24" ht="13.5" hidden="1">
      <c r="A78" s="18">
        <f t="shared" si="8"/>
      </c>
      <c r="B78" s="18">
        <f>IF('語彙表'!B24="","",'語彙表'!B24)</f>
      </c>
      <c r="C78" s="18">
        <f t="shared" si="3"/>
      </c>
      <c r="E78" s="18">
        <v>21</v>
      </c>
      <c r="F78" s="18" t="e">
        <f t="shared" si="0"/>
        <v>#N/A</v>
      </c>
      <c r="G78" s="18" t="e">
        <f t="shared" si="4"/>
        <v>#N/A</v>
      </c>
      <c r="I78" s="18">
        <f t="shared" si="1"/>
      </c>
      <c r="J78" s="18">
        <f t="shared" si="2"/>
      </c>
      <c r="S78" s="18">
        <f>IF('語彙表'!E24="","",'語彙表'!E24)</f>
      </c>
      <c r="T78" s="18">
        <f>IF(U78="","","、")</f>
      </c>
      <c r="U78" s="18">
        <f>IF('語彙表'!F24="","",'語彙表'!F24)</f>
      </c>
      <c r="V78" s="18">
        <f>IF(W78="","","、")</f>
      </c>
      <c r="W78" s="18">
        <f>IF('語彙表'!G24="","",'語彙表'!G24)</f>
      </c>
      <c r="X78" s="18">
        <f t="shared" si="7"/>
      </c>
    </row>
    <row r="79" spans="1:24" ht="13.5" hidden="1">
      <c r="A79" s="18">
        <f t="shared" si="8"/>
      </c>
      <c r="B79" s="18">
        <f>IF('語彙表'!B25="","",'語彙表'!B25)</f>
      </c>
      <c r="C79" s="18">
        <f t="shared" si="3"/>
      </c>
      <c r="E79" s="18">
        <v>22</v>
      </c>
      <c r="F79" s="18" t="e">
        <f t="shared" si="0"/>
        <v>#N/A</v>
      </c>
      <c r="G79" s="18" t="e">
        <f t="shared" si="4"/>
        <v>#N/A</v>
      </c>
      <c r="I79" s="18">
        <f t="shared" si="1"/>
      </c>
      <c r="J79" s="18">
        <f t="shared" si="2"/>
      </c>
      <c r="S79" s="18">
        <f>IF('語彙表'!E25="","",'語彙表'!E25)</f>
      </c>
      <c r="T79" s="18">
        <f t="shared" si="5"/>
      </c>
      <c r="U79" s="18">
        <f>IF('語彙表'!F25="","",'語彙表'!F25)</f>
      </c>
      <c r="V79" s="18">
        <f t="shared" si="6"/>
      </c>
      <c r="W79" s="18">
        <f>IF('語彙表'!G25="","",'語彙表'!G25)</f>
      </c>
      <c r="X79" s="18">
        <f t="shared" si="7"/>
      </c>
    </row>
    <row r="80" spans="1:24" ht="13.5" hidden="1">
      <c r="A80" s="18">
        <f t="shared" si="8"/>
      </c>
      <c r="B80" s="18">
        <f>IF('語彙表'!B26="","",'語彙表'!B26)</f>
      </c>
      <c r="C80" s="18">
        <f t="shared" si="3"/>
      </c>
      <c r="E80" s="18">
        <v>23</v>
      </c>
      <c r="F80" s="18" t="e">
        <f t="shared" si="0"/>
        <v>#N/A</v>
      </c>
      <c r="G80" s="18" t="e">
        <f t="shared" si="4"/>
        <v>#N/A</v>
      </c>
      <c r="I80" s="18">
        <f t="shared" si="1"/>
      </c>
      <c r="J80" s="18">
        <f t="shared" si="2"/>
      </c>
      <c r="S80" s="18">
        <f>IF('語彙表'!E26="","",'語彙表'!E26)</f>
      </c>
      <c r="T80" s="18">
        <f t="shared" si="5"/>
      </c>
      <c r="U80" s="18">
        <f>IF('語彙表'!F26="","",'語彙表'!F26)</f>
      </c>
      <c r="V80" s="18">
        <f t="shared" si="6"/>
      </c>
      <c r="W80" s="18">
        <f>IF('語彙表'!G26="","",'語彙表'!G26)</f>
      </c>
      <c r="X80" s="18">
        <f t="shared" si="7"/>
      </c>
    </row>
    <row r="81" spans="1:24" ht="13.5" hidden="1">
      <c r="A81" s="18">
        <f t="shared" si="8"/>
      </c>
      <c r="B81" s="18">
        <f>IF('語彙表'!B27="","",'語彙表'!B27)</f>
      </c>
      <c r="C81" s="18">
        <f t="shared" si="3"/>
      </c>
      <c r="E81" s="18">
        <v>24</v>
      </c>
      <c r="F81" s="18" t="e">
        <f t="shared" si="0"/>
        <v>#N/A</v>
      </c>
      <c r="G81" s="18" t="e">
        <f t="shared" si="4"/>
        <v>#N/A</v>
      </c>
      <c r="I81" s="18">
        <f t="shared" si="1"/>
      </c>
      <c r="J81" s="18">
        <f t="shared" si="2"/>
      </c>
      <c r="S81" s="18">
        <f>IF('語彙表'!E27="","",'語彙表'!E27)</f>
      </c>
      <c r="T81" s="18">
        <f t="shared" si="5"/>
      </c>
      <c r="U81" s="18">
        <f>IF('語彙表'!F27="","",'語彙表'!F27)</f>
      </c>
      <c r="V81" s="18">
        <f t="shared" si="6"/>
      </c>
      <c r="W81" s="18">
        <f>IF('語彙表'!G27="","",'語彙表'!G27)</f>
      </c>
      <c r="X81" s="18">
        <f t="shared" si="7"/>
      </c>
    </row>
    <row r="82" spans="1:24" ht="13.5" hidden="1">
      <c r="A82" s="18">
        <f t="shared" si="8"/>
      </c>
      <c r="B82" s="18">
        <f>IF('語彙表'!B28="","",'語彙表'!B28)</f>
      </c>
      <c r="C82" s="18">
        <f t="shared" si="3"/>
      </c>
      <c r="E82" s="18">
        <v>25</v>
      </c>
      <c r="F82" s="18" t="e">
        <f t="shared" si="0"/>
        <v>#N/A</v>
      </c>
      <c r="G82" s="18" t="e">
        <f t="shared" si="4"/>
        <v>#N/A</v>
      </c>
      <c r="I82" s="18">
        <f t="shared" si="1"/>
      </c>
      <c r="J82" s="18">
        <f t="shared" si="2"/>
      </c>
      <c r="S82" s="18">
        <f>IF('語彙表'!E28="","",'語彙表'!E28)</f>
      </c>
      <c r="T82" s="18">
        <f t="shared" si="5"/>
      </c>
      <c r="U82" s="18">
        <f>IF('語彙表'!F28="","",'語彙表'!F28)</f>
      </c>
      <c r="V82" s="18">
        <f t="shared" si="6"/>
      </c>
      <c r="W82" s="18">
        <f>IF('語彙表'!G28="","",'語彙表'!G28)</f>
      </c>
      <c r="X82" s="18">
        <f t="shared" si="7"/>
      </c>
    </row>
    <row r="83" spans="1:22" ht="13.5" hidden="1">
      <c r="A83" s="18">
        <f t="shared" si="8"/>
      </c>
      <c r="B83" s="18">
        <f>IF('語彙表'!B29="","",'語彙表'!B29)</f>
      </c>
      <c r="C83" s="18">
        <f t="shared" si="3"/>
      </c>
      <c r="S83" s="18">
        <f>IF('語彙表'!E29="","",'語彙表'!E29)</f>
      </c>
      <c r="T83" s="18">
        <f t="shared" si="5"/>
      </c>
      <c r="U83" s="18">
        <f>IF('語彙表'!F29="","",'語彙表'!F29)</f>
      </c>
      <c r="V83" s="18">
        <f t="shared" si="6"/>
      </c>
    </row>
    <row r="84" ht="13.5" hidden="1"/>
    <row r="85" spans="2:3" ht="13.5" hidden="1">
      <c r="B85" s="18" t="s">
        <v>0</v>
      </c>
      <c r="C85" s="18" t="s">
        <v>44</v>
      </c>
    </row>
    <row r="86" spans="1:11" ht="13.5" hidden="1">
      <c r="A86" s="26">
        <v>1</v>
      </c>
      <c r="B86" s="18">
        <f aca="true" t="shared" si="9" ref="B86:B111">I58</f>
      </c>
      <c r="C86" s="18">
        <f aca="true" t="shared" si="10" ref="C86:C111">J58</f>
      </c>
      <c r="D86" s="18">
        <f>COUNTBLANK($B$86:B86)</f>
        <v>1</v>
      </c>
      <c r="E86" s="18">
        <f aca="true" t="shared" si="11" ref="E86:E114">IF(D86=0,B86,VLOOKUP(D86,$A$86:$C$110,2,FALSE))</f>
      </c>
      <c r="F86" s="18">
        <f aca="true" t="shared" si="12" ref="F86:F114">IF(D86=0,C86,VLOOKUP(D86,$A$86:$C$110,3,FALSE))</f>
      </c>
      <c r="G86" s="18" t="e">
        <f aca="true" t="shared" si="13" ref="G86:G114">CODE(F86)</f>
        <v>#VALUE!</v>
      </c>
      <c r="H86" s="18" t="e">
        <f>RANK(G86,$G$86:$G$89)</f>
        <v>#VALUE!</v>
      </c>
      <c r="I86" s="18">
        <f>F86</f>
      </c>
      <c r="J86" s="18">
        <v>1</v>
      </c>
      <c r="K86" s="18" t="e">
        <f>VLOOKUP(J86,$H$86:$I$89,2,FALSE)</f>
        <v>#N/A</v>
      </c>
    </row>
    <row r="87" spans="1:11" ht="13.5" hidden="1">
      <c r="A87" s="26">
        <v>2</v>
      </c>
      <c r="B87" s="18">
        <f t="shared" si="9"/>
      </c>
      <c r="C87" s="18">
        <f t="shared" si="10"/>
      </c>
      <c r="D87" s="18">
        <f>COUNTBLANK($B$86:B87)</f>
        <v>2</v>
      </c>
      <c r="E87" s="18">
        <f t="shared" si="11"/>
      </c>
      <c r="F87" s="18">
        <f t="shared" si="12"/>
      </c>
      <c r="G87" s="18" t="e">
        <f t="shared" si="13"/>
        <v>#VALUE!</v>
      </c>
      <c r="H87" s="18" t="e">
        <f>RANK(G87,$G$86:$G$89)</f>
        <v>#VALUE!</v>
      </c>
      <c r="I87" s="18">
        <f>F87</f>
      </c>
      <c r="J87" s="18">
        <v>2</v>
      </c>
      <c r="K87" s="18" t="e">
        <f>VLOOKUP(J87,$H$86:$I$89,2,FALSE)</f>
        <v>#N/A</v>
      </c>
    </row>
    <row r="88" spans="1:11" ht="13.5" hidden="1">
      <c r="A88" s="26">
        <v>3</v>
      </c>
      <c r="B88" s="18">
        <f t="shared" si="9"/>
      </c>
      <c r="C88" s="18">
        <f t="shared" si="10"/>
      </c>
      <c r="D88" s="18">
        <f>COUNTBLANK($B$86:B88)</f>
        <v>3</v>
      </c>
      <c r="E88" s="18">
        <f t="shared" si="11"/>
      </c>
      <c r="F88" s="18">
        <f t="shared" si="12"/>
      </c>
      <c r="G88" s="18" t="e">
        <f t="shared" si="13"/>
        <v>#VALUE!</v>
      </c>
      <c r="H88" s="18" t="e">
        <f>RANK(G88,$G$86:$G$89)</f>
        <v>#VALUE!</v>
      </c>
      <c r="I88" s="18">
        <f>F88</f>
      </c>
      <c r="J88" s="18">
        <v>3</v>
      </c>
      <c r="K88" s="18" t="e">
        <f>VLOOKUP(J88,$H$86:$I$89,2,FALSE)</f>
        <v>#N/A</v>
      </c>
    </row>
    <row r="89" spans="1:11" ht="13.5" hidden="1">
      <c r="A89" s="26">
        <v>4</v>
      </c>
      <c r="B89" s="18">
        <f t="shared" si="9"/>
      </c>
      <c r="C89" s="18">
        <f t="shared" si="10"/>
      </c>
      <c r="D89" s="18">
        <f>COUNTBLANK($B$86:B89)</f>
        <v>4</v>
      </c>
      <c r="E89" s="18">
        <f t="shared" si="11"/>
      </c>
      <c r="F89" s="18">
        <f t="shared" si="12"/>
      </c>
      <c r="G89" s="18" t="e">
        <f t="shared" si="13"/>
        <v>#VALUE!</v>
      </c>
      <c r="H89" s="18" t="e">
        <f>RANK(G89,$G$86:$G$89)</f>
        <v>#VALUE!</v>
      </c>
      <c r="I89" s="18">
        <f>F89</f>
      </c>
      <c r="J89" s="18">
        <v>4</v>
      </c>
      <c r="K89" s="18" t="e">
        <f>VLOOKUP(J89,$H$86:$I$89,2,FALSE)</f>
        <v>#N/A</v>
      </c>
    </row>
    <row r="90" spans="1:7" ht="13.5" hidden="1">
      <c r="A90" s="26">
        <v>5</v>
      </c>
      <c r="B90" s="18">
        <f t="shared" si="9"/>
      </c>
      <c r="C90" s="18">
        <f t="shared" si="10"/>
      </c>
      <c r="D90" s="18">
        <f>COUNTBLANK($B$86:B90)</f>
        <v>5</v>
      </c>
      <c r="E90" s="18">
        <f t="shared" si="11"/>
      </c>
      <c r="F90" s="18">
        <f t="shared" si="12"/>
      </c>
      <c r="G90" s="18" t="e">
        <f t="shared" si="13"/>
        <v>#VALUE!</v>
      </c>
    </row>
    <row r="91" spans="1:7" ht="13.5" hidden="1">
      <c r="A91" s="26">
        <v>6</v>
      </c>
      <c r="B91" s="18">
        <f t="shared" si="9"/>
      </c>
      <c r="C91" s="18">
        <f t="shared" si="10"/>
      </c>
      <c r="D91" s="18">
        <f>COUNTBLANK($B$86:B91)</f>
        <v>6</v>
      </c>
      <c r="E91" s="18">
        <f t="shared" si="11"/>
      </c>
      <c r="F91" s="18">
        <f t="shared" si="12"/>
      </c>
      <c r="G91" s="18" t="e">
        <f t="shared" si="13"/>
        <v>#VALUE!</v>
      </c>
    </row>
    <row r="92" spans="1:7" ht="13.5" hidden="1">
      <c r="A92" s="26">
        <v>7</v>
      </c>
      <c r="B92" s="18">
        <f t="shared" si="9"/>
      </c>
      <c r="C92" s="18">
        <f t="shared" si="10"/>
      </c>
      <c r="D92" s="18">
        <f>COUNTBLANK($B$86:B92)</f>
        <v>7</v>
      </c>
      <c r="E92" s="18">
        <f t="shared" si="11"/>
      </c>
      <c r="F92" s="18">
        <f t="shared" si="12"/>
      </c>
      <c r="G92" s="18" t="e">
        <f t="shared" si="13"/>
        <v>#VALUE!</v>
      </c>
    </row>
    <row r="93" spans="1:7" ht="13.5" hidden="1">
      <c r="A93" s="26">
        <v>8</v>
      </c>
      <c r="B93" s="18">
        <f t="shared" si="9"/>
      </c>
      <c r="C93" s="18">
        <f t="shared" si="10"/>
      </c>
      <c r="D93" s="18">
        <f>COUNTBLANK($B$86:B93)</f>
        <v>8</v>
      </c>
      <c r="E93" s="18">
        <f t="shared" si="11"/>
      </c>
      <c r="F93" s="18">
        <f t="shared" si="12"/>
      </c>
      <c r="G93" s="18" t="e">
        <f t="shared" si="13"/>
        <v>#VALUE!</v>
      </c>
    </row>
    <row r="94" spans="1:7" ht="13.5" hidden="1">
      <c r="A94" s="26">
        <v>9</v>
      </c>
      <c r="B94" s="18">
        <f t="shared" si="9"/>
      </c>
      <c r="C94" s="18">
        <f t="shared" si="10"/>
      </c>
      <c r="D94" s="18">
        <f>COUNTBLANK($B$86:B94)</f>
        <v>9</v>
      </c>
      <c r="E94" s="18">
        <f t="shared" si="11"/>
      </c>
      <c r="F94" s="18">
        <f t="shared" si="12"/>
      </c>
      <c r="G94" s="18" t="e">
        <f t="shared" si="13"/>
        <v>#VALUE!</v>
      </c>
    </row>
    <row r="95" spans="1:7" ht="13.5" hidden="1">
      <c r="A95" s="26">
        <v>10</v>
      </c>
      <c r="B95" s="18">
        <f t="shared" si="9"/>
      </c>
      <c r="C95" s="18">
        <f t="shared" si="10"/>
      </c>
      <c r="D95" s="18">
        <f>COUNTBLANK($B$86:B95)</f>
        <v>10</v>
      </c>
      <c r="E95" s="18">
        <f t="shared" si="11"/>
      </c>
      <c r="F95" s="18">
        <f t="shared" si="12"/>
      </c>
      <c r="G95" s="18" t="e">
        <f t="shared" si="13"/>
        <v>#VALUE!</v>
      </c>
    </row>
    <row r="96" spans="1:7" ht="13.5" hidden="1">
      <c r="A96" s="26">
        <v>11</v>
      </c>
      <c r="B96" s="18">
        <f t="shared" si="9"/>
      </c>
      <c r="C96" s="18">
        <f t="shared" si="10"/>
      </c>
      <c r="D96" s="18">
        <f>COUNTBLANK($B$86:B96)</f>
        <v>11</v>
      </c>
      <c r="E96" s="18">
        <f t="shared" si="11"/>
      </c>
      <c r="F96" s="18">
        <f t="shared" si="12"/>
      </c>
      <c r="G96" s="18" t="e">
        <f t="shared" si="13"/>
        <v>#VALUE!</v>
      </c>
    </row>
    <row r="97" spans="1:7" ht="13.5" hidden="1">
      <c r="A97" s="26">
        <v>12</v>
      </c>
      <c r="B97" s="18">
        <f t="shared" si="9"/>
      </c>
      <c r="C97" s="18">
        <f t="shared" si="10"/>
      </c>
      <c r="D97" s="18">
        <f>COUNTBLANK($B$86:B97)</f>
        <v>12</v>
      </c>
      <c r="E97" s="18">
        <f t="shared" si="11"/>
      </c>
      <c r="F97" s="18">
        <f t="shared" si="12"/>
      </c>
      <c r="G97" s="18" t="e">
        <f t="shared" si="13"/>
        <v>#VALUE!</v>
      </c>
    </row>
    <row r="98" spans="1:7" ht="13.5" hidden="1">
      <c r="A98" s="26">
        <v>13</v>
      </c>
      <c r="B98" s="18">
        <f t="shared" si="9"/>
      </c>
      <c r="C98" s="18">
        <f t="shared" si="10"/>
      </c>
      <c r="D98" s="18">
        <f>COUNTBLANK($B$86:B98)</f>
        <v>13</v>
      </c>
      <c r="E98" s="18">
        <f t="shared" si="11"/>
      </c>
      <c r="F98" s="18">
        <f t="shared" si="12"/>
      </c>
      <c r="G98" s="18" t="e">
        <f t="shared" si="13"/>
        <v>#VALUE!</v>
      </c>
    </row>
    <row r="99" spans="1:7" ht="13.5" hidden="1">
      <c r="A99" s="26">
        <v>14</v>
      </c>
      <c r="B99" s="18">
        <f t="shared" si="9"/>
      </c>
      <c r="C99" s="18">
        <f t="shared" si="10"/>
      </c>
      <c r="D99" s="18">
        <f>COUNTBLANK($B$86:B99)</f>
        <v>14</v>
      </c>
      <c r="E99" s="18">
        <f t="shared" si="11"/>
      </c>
      <c r="F99" s="18">
        <f t="shared" si="12"/>
      </c>
      <c r="G99" s="18" t="e">
        <f t="shared" si="13"/>
        <v>#VALUE!</v>
      </c>
    </row>
    <row r="100" spans="1:7" ht="13.5" hidden="1">
      <c r="A100" s="26">
        <v>15</v>
      </c>
      <c r="B100" s="18">
        <f t="shared" si="9"/>
      </c>
      <c r="C100" s="18">
        <f t="shared" si="10"/>
      </c>
      <c r="D100" s="18">
        <f>COUNTBLANK($B$86:B100)</f>
        <v>15</v>
      </c>
      <c r="E100" s="18">
        <f t="shared" si="11"/>
      </c>
      <c r="F100" s="18">
        <f t="shared" si="12"/>
      </c>
      <c r="G100" s="18" t="e">
        <f t="shared" si="13"/>
        <v>#VALUE!</v>
      </c>
    </row>
    <row r="101" spans="1:7" ht="13.5" hidden="1">
      <c r="A101" s="26">
        <v>16</v>
      </c>
      <c r="B101" s="18">
        <f t="shared" si="9"/>
      </c>
      <c r="C101" s="18">
        <f t="shared" si="10"/>
      </c>
      <c r="D101" s="18">
        <f>COUNTBLANK($B$86:B101)</f>
        <v>16</v>
      </c>
      <c r="E101" s="18">
        <f t="shared" si="11"/>
      </c>
      <c r="F101" s="18">
        <f t="shared" si="12"/>
      </c>
      <c r="G101" s="18" t="e">
        <f t="shared" si="13"/>
        <v>#VALUE!</v>
      </c>
    </row>
    <row r="102" spans="1:7" ht="13.5" hidden="1">
      <c r="A102" s="26">
        <v>17</v>
      </c>
      <c r="B102" s="18">
        <f t="shared" si="9"/>
      </c>
      <c r="C102" s="18">
        <f t="shared" si="10"/>
      </c>
      <c r="D102" s="18">
        <f>COUNTBLANK($B$86:B102)</f>
        <v>17</v>
      </c>
      <c r="E102" s="18">
        <f t="shared" si="11"/>
      </c>
      <c r="F102" s="18">
        <f t="shared" si="12"/>
      </c>
      <c r="G102" s="18" t="e">
        <f t="shared" si="13"/>
        <v>#VALUE!</v>
      </c>
    </row>
    <row r="103" spans="1:7" ht="13.5" hidden="1">
      <c r="A103" s="26">
        <v>18</v>
      </c>
      <c r="B103" s="18">
        <f t="shared" si="9"/>
      </c>
      <c r="C103" s="18">
        <f t="shared" si="10"/>
      </c>
      <c r="D103" s="18">
        <f>COUNTBLANK($B$86:B103)</f>
        <v>18</v>
      </c>
      <c r="E103" s="18">
        <f t="shared" si="11"/>
      </c>
      <c r="F103" s="18">
        <f t="shared" si="12"/>
      </c>
      <c r="G103" s="18" t="e">
        <f t="shared" si="13"/>
        <v>#VALUE!</v>
      </c>
    </row>
    <row r="104" spans="1:7" ht="13.5" hidden="1">
      <c r="A104" s="26">
        <v>19</v>
      </c>
      <c r="B104" s="18">
        <f t="shared" si="9"/>
      </c>
      <c r="C104" s="18">
        <f t="shared" si="10"/>
      </c>
      <c r="D104" s="18">
        <f>COUNTBLANK($B$86:B104)</f>
        <v>19</v>
      </c>
      <c r="E104" s="18">
        <f t="shared" si="11"/>
      </c>
      <c r="F104" s="18">
        <f t="shared" si="12"/>
      </c>
      <c r="G104" s="18" t="e">
        <f t="shared" si="13"/>
        <v>#VALUE!</v>
      </c>
    </row>
    <row r="105" spans="1:7" ht="13.5" hidden="1">
      <c r="A105" s="26">
        <v>20</v>
      </c>
      <c r="B105" s="18">
        <f t="shared" si="9"/>
      </c>
      <c r="C105" s="18">
        <f t="shared" si="10"/>
      </c>
      <c r="D105" s="18">
        <f>COUNTBLANK($B$86:B105)</f>
        <v>20</v>
      </c>
      <c r="E105" s="18">
        <f t="shared" si="11"/>
      </c>
      <c r="F105" s="18">
        <f t="shared" si="12"/>
      </c>
      <c r="G105" s="18" t="e">
        <f t="shared" si="13"/>
        <v>#VALUE!</v>
      </c>
    </row>
    <row r="106" spans="1:7" ht="13.5" hidden="1">
      <c r="A106" s="26">
        <v>21</v>
      </c>
      <c r="B106" s="18">
        <f t="shared" si="9"/>
      </c>
      <c r="C106" s="18">
        <f t="shared" si="10"/>
      </c>
      <c r="D106" s="18">
        <f>COUNTBLANK($B$86:B106)</f>
        <v>21</v>
      </c>
      <c r="E106" s="18">
        <f t="shared" si="11"/>
      </c>
      <c r="F106" s="18">
        <f t="shared" si="12"/>
      </c>
      <c r="G106" s="18" t="e">
        <f t="shared" si="13"/>
        <v>#VALUE!</v>
      </c>
    </row>
    <row r="107" spans="1:7" ht="13.5" hidden="1">
      <c r="A107" s="26">
        <v>22</v>
      </c>
      <c r="B107" s="18">
        <f t="shared" si="9"/>
      </c>
      <c r="C107" s="18">
        <f t="shared" si="10"/>
      </c>
      <c r="D107" s="18">
        <f>COUNTBLANK($B$86:B107)</f>
        <v>22</v>
      </c>
      <c r="E107" s="18">
        <f t="shared" si="11"/>
      </c>
      <c r="F107" s="18">
        <f t="shared" si="12"/>
      </c>
      <c r="G107" s="18" t="e">
        <f t="shared" si="13"/>
        <v>#VALUE!</v>
      </c>
    </row>
    <row r="108" spans="1:7" ht="13.5" hidden="1">
      <c r="A108" s="26">
        <v>23</v>
      </c>
      <c r="B108" s="18">
        <f t="shared" si="9"/>
      </c>
      <c r="C108" s="18">
        <f t="shared" si="10"/>
      </c>
      <c r="D108" s="18">
        <f>COUNTBLANK($B$86:B108)</f>
        <v>23</v>
      </c>
      <c r="E108" s="18">
        <f t="shared" si="11"/>
      </c>
      <c r="F108" s="18">
        <f t="shared" si="12"/>
      </c>
      <c r="G108" s="18" t="e">
        <f t="shared" si="13"/>
        <v>#VALUE!</v>
      </c>
    </row>
    <row r="109" spans="1:7" ht="13.5" hidden="1">
      <c r="A109" s="26">
        <v>24</v>
      </c>
      <c r="B109" s="18">
        <f t="shared" si="9"/>
      </c>
      <c r="C109" s="18">
        <f t="shared" si="10"/>
      </c>
      <c r="D109" s="18">
        <f>COUNTBLANK($B$86:B109)</f>
        <v>24</v>
      </c>
      <c r="E109" s="18">
        <f t="shared" si="11"/>
      </c>
      <c r="F109" s="18">
        <f t="shared" si="12"/>
      </c>
      <c r="G109" s="18" t="e">
        <f t="shared" si="13"/>
        <v>#VALUE!</v>
      </c>
    </row>
    <row r="110" spans="1:7" ht="13.5" hidden="1">
      <c r="A110" s="26">
        <v>25</v>
      </c>
      <c r="B110" s="18">
        <f t="shared" si="9"/>
      </c>
      <c r="C110" s="18">
        <f t="shared" si="10"/>
      </c>
      <c r="D110" s="18">
        <f>COUNTBLANK($B$86:B110)</f>
        <v>25</v>
      </c>
      <c r="E110" s="18">
        <f t="shared" si="11"/>
      </c>
      <c r="F110" s="18">
        <f t="shared" si="12"/>
      </c>
      <c r="G110" s="18" t="e">
        <f t="shared" si="13"/>
        <v>#VALUE!</v>
      </c>
    </row>
    <row r="111" spans="2:7" ht="13.5" hidden="1">
      <c r="B111" s="18">
        <f t="shared" si="9"/>
        <v>0</v>
      </c>
      <c r="C111" s="18">
        <f t="shared" si="10"/>
        <v>0</v>
      </c>
      <c r="D111" s="18">
        <f>COUNTBLANK($B$86:B111)</f>
        <v>25</v>
      </c>
      <c r="E111" s="18">
        <f t="shared" si="11"/>
      </c>
      <c r="F111" s="18">
        <f t="shared" si="12"/>
      </c>
      <c r="G111" s="18" t="e">
        <f t="shared" si="13"/>
        <v>#VALUE!</v>
      </c>
    </row>
    <row r="112" spans="4:7" ht="13.5" hidden="1">
      <c r="D112" s="18">
        <f>COUNTBLANK($B$86:B112)</f>
        <v>26</v>
      </c>
      <c r="E112" s="18" t="e">
        <f t="shared" si="11"/>
        <v>#N/A</v>
      </c>
      <c r="F112" s="18" t="e">
        <f t="shared" si="12"/>
        <v>#N/A</v>
      </c>
      <c r="G112" s="18" t="e">
        <f t="shared" si="13"/>
        <v>#N/A</v>
      </c>
    </row>
    <row r="113" spans="4:7" ht="13.5" hidden="1">
      <c r="D113" s="18">
        <f>COUNTBLANK($B$86:B113)</f>
        <v>27</v>
      </c>
      <c r="E113" s="18" t="e">
        <f t="shared" si="11"/>
        <v>#N/A</v>
      </c>
      <c r="F113" s="18" t="e">
        <f t="shared" si="12"/>
        <v>#N/A</v>
      </c>
      <c r="G113" s="18" t="e">
        <f t="shared" si="13"/>
        <v>#N/A</v>
      </c>
    </row>
    <row r="114" spans="4:7" ht="13.5" hidden="1">
      <c r="D114" s="18">
        <f>COUNTBLANK($B$86:B114)</f>
        <v>28</v>
      </c>
      <c r="E114" s="18" t="e">
        <f t="shared" si="11"/>
        <v>#N/A</v>
      </c>
      <c r="F114" s="18" t="e">
        <f t="shared" si="12"/>
        <v>#N/A</v>
      </c>
      <c r="G114" s="18" t="e">
        <f t="shared" si="13"/>
        <v>#N/A</v>
      </c>
    </row>
    <row r="115" ht="13.5" hidden="1"/>
    <row r="116" spans="1:6" ht="13.5" hidden="1">
      <c r="A116" s="18">
        <v>1</v>
      </c>
      <c r="B116" s="18">
        <f aca="true" ca="1" t="shared" si="14" ref="B116:B147">RAND()</f>
        <v>0.754367736180694</v>
      </c>
      <c r="C116" s="18">
        <f>RANK(B116,$B$116:$B$119)</f>
        <v>3</v>
      </c>
      <c r="D116" s="18">
        <f>E86</f>
      </c>
      <c r="E116" s="18">
        <v>1</v>
      </c>
      <c r="F116" s="18">
        <f>VLOOKUP(E116,$C$116:$D$119,2,FALSE)</f>
      </c>
    </row>
    <row r="117" spans="2:6" ht="13.5" hidden="1">
      <c r="B117" s="18">
        <f ca="1" t="shared" si="14"/>
        <v>0.9968455581754343</v>
      </c>
      <c r="C117" s="18">
        <f>RANK(B117,$B$116:$B$119)</f>
        <v>1</v>
      </c>
      <c r="D117" s="18">
        <f>E87</f>
      </c>
      <c r="E117" s="18">
        <v>2</v>
      </c>
      <c r="F117" s="18">
        <f>VLOOKUP(E117,$C$116:$D$119,2,FALSE)</f>
      </c>
    </row>
    <row r="118" spans="2:6" ht="13.5" hidden="1">
      <c r="B118" s="18">
        <f ca="1" t="shared" si="14"/>
        <v>0.9737880113771065</v>
      </c>
      <c r="C118" s="18">
        <f>RANK(B118,$B$116:$B$119)</f>
        <v>2</v>
      </c>
      <c r="D118" s="18">
        <f>E88</f>
      </c>
      <c r="E118" s="18">
        <v>3</v>
      </c>
      <c r="F118" s="18">
        <f>VLOOKUP(E118,$C$116:$D$119,2,FALSE)</f>
      </c>
    </row>
    <row r="119" spans="2:6" ht="13.5" hidden="1">
      <c r="B119" s="18">
        <f ca="1" t="shared" si="14"/>
        <v>0.521731642323223</v>
      </c>
      <c r="C119" s="18">
        <f>RANK(B119,$B$116:$B$119)</f>
        <v>4</v>
      </c>
      <c r="D119" s="18">
        <f>E89</f>
      </c>
      <c r="E119" s="18">
        <v>4</v>
      </c>
      <c r="F119" s="18">
        <f>VLOOKUP(E119,$C$116:$D$119,2,FALSE)</f>
      </c>
    </row>
    <row r="120" spans="1:6" ht="13.5" hidden="1">
      <c r="A120" s="18">
        <v>2</v>
      </c>
      <c r="B120" s="18">
        <f ca="1" t="shared" si="14"/>
        <v>0.006172048151641185</v>
      </c>
      <c r="C120" s="18">
        <f>RANK(B120,$B$120:$B$123)</f>
        <v>4</v>
      </c>
      <c r="D120" s="18">
        <f>E87</f>
      </c>
      <c r="E120" s="18">
        <v>1</v>
      </c>
      <c r="F120" s="18">
        <f>VLOOKUP(E120,$C$120:$D$123,2,FALSE)</f>
      </c>
    </row>
    <row r="121" spans="2:6" ht="13.5" hidden="1">
      <c r="B121" s="18">
        <f ca="1" t="shared" si="14"/>
        <v>0.6709615132256124</v>
      </c>
      <c r="C121" s="18">
        <f>RANK(B121,$B$120:$B$123)</f>
        <v>1</v>
      </c>
      <c r="D121" s="18">
        <f>E88</f>
      </c>
      <c r="E121" s="18">
        <v>2</v>
      </c>
      <c r="F121" s="18">
        <f>VLOOKUP(E121,$C$120:$D$123,2,FALSE)</f>
      </c>
    </row>
    <row r="122" spans="2:6" ht="13.5" hidden="1">
      <c r="B122" s="18">
        <f ca="1" t="shared" si="14"/>
        <v>0.14855983120965122</v>
      </c>
      <c r="C122" s="18">
        <f>RANK(B122,$B$120:$B$123)</f>
        <v>3</v>
      </c>
      <c r="D122" s="18">
        <f>E89</f>
      </c>
      <c r="E122" s="18">
        <v>3</v>
      </c>
      <c r="F122" s="18">
        <f>VLOOKUP(E122,$C$120:$D$123,2,FALSE)</f>
      </c>
    </row>
    <row r="123" spans="2:6" ht="13.5" hidden="1">
      <c r="B123" s="18">
        <f ca="1" t="shared" si="14"/>
        <v>0.5582722126444206</v>
      </c>
      <c r="C123" s="18">
        <f>RANK(B123,$B$120:$B$123)</f>
        <v>2</v>
      </c>
      <c r="D123" s="18">
        <f>E90</f>
      </c>
      <c r="E123" s="18">
        <v>4</v>
      </c>
      <c r="F123" s="18">
        <f>VLOOKUP(E123,$C$120:$D$123,2,FALSE)</f>
      </c>
    </row>
    <row r="124" spans="1:6" ht="13.5" hidden="1">
      <c r="A124" s="18">
        <v>3</v>
      </c>
      <c r="B124" s="18">
        <f ca="1" t="shared" si="14"/>
        <v>0.22633784161309745</v>
      </c>
      <c r="C124" s="18">
        <f>RANK(B124,$B$124:$B$127)</f>
        <v>3</v>
      </c>
      <c r="D124" s="18">
        <f>E88</f>
      </c>
      <c r="E124" s="18">
        <v>1</v>
      </c>
      <c r="F124" s="18">
        <f>VLOOKUP(E124,$C$124:$D$127,2,FALSE)</f>
      </c>
    </row>
    <row r="125" spans="2:6" ht="13.5" hidden="1">
      <c r="B125" s="18">
        <f ca="1" t="shared" si="14"/>
        <v>0.45159914264566403</v>
      </c>
      <c r="C125" s="18">
        <f>RANK(B125,$B$124:$B$127)</f>
        <v>2</v>
      </c>
      <c r="D125" s="18">
        <f>E89</f>
      </c>
      <c r="E125" s="18">
        <v>2</v>
      </c>
      <c r="F125" s="18">
        <f>VLOOKUP(E125,$C$124:$D$127,2,FALSE)</f>
      </c>
    </row>
    <row r="126" spans="2:6" ht="13.5" hidden="1">
      <c r="B126" s="18">
        <f ca="1" t="shared" si="14"/>
        <v>0.06674610458500485</v>
      </c>
      <c r="C126" s="18">
        <f>RANK(B126,$B$124:$B$127)</f>
        <v>4</v>
      </c>
      <c r="D126" s="18">
        <f>E90</f>
      </c>
      <c r="E126" s="18">
        <v>3</v>
      </c>
      <c r="F126" s="18">
        <f>VLOOKUP(E126,$C$124:$D$127,2,FALSE)</f>
      </c>
    </row>
    <row r="127" spans="2:6" ht="13.5" hidden="1">
      <c r="B127" s="18">
        <f ca="1" t="shared" si="14"/>
        <v>0.7965714258550518</v>
      </c>
      <c r="C127" s="18">
        <f>RANK(B127,$B$124:$B$127)</f>
        <v>1</v>
      </c>
      <c r="D127" s="18">
        <f>E91</f>
      </c>
      <c r="E127" s="18">
        <v>4</v>
      </c>
      <c r="F127" s="18">
        <f>VLOOKUP(E127,$C$124:$D$127,2,FALSE)</f>
      </c>
    </row>
    <row r="128" spans="1:6" ht="13.5" hidden="1">
      <c r="A128" s="18">
        <v>4</v>
      </c>
      <c r="B128" s="18">
        <f ca="1" t="shared" si="14"/>
        <v>0.5582576870229679</v>
      </c>
      <c r="C128" s="18">
        <f>RANK(B128,$B$128:$B$131)</f>
        <v>3</v>
      </c>
      <c r="D128" s="18">
        <f>E89</f>
      </c>
      <c r="E128" s="18">
        <v>1</v>
      </c>
      <c r="F128" s="18">
        <f>VLOOKUP(E128,$C$128:$D$131,2,FALSE)</f>
      </c>
    </row>
    <row r="129" spans="2:6" ht="13.5" hidden="1">
      <c r="B129" s="18">
        <f ca="1" t="shared" si="14"/>
        <v>0.9233392584152083</v>
      </c>
      <c r="C129" s="18">
        <f>RANK(B129,$B$128:$B$131)</f>
        <v>1</v>
      </c>
      <c r="D129" s="18">
        <f>E90</f>
      </c>
      <c r="E129" s="18">
        <v>2</v>
      </c>
      <c r="F129" s="18">
        <f>VLOOKUP(E129,$C$128:$D$131,2,FALSE)</f>
      </c>
    </row>
    <row r="130" spans="2:6" ht="13.5" hidden="1">
      <c r="B130" s="18">
        <f ca="1" t="shared" si="14"/>
        <v>0.05217234342641808</v>
      </c>
      <c r="C130" s="18">
        <f>RANK(B130,$B$128:$B$131)</f>
        <v>4</v>
      </c>
      <c r="D130" s="18">
        <f>E91</f>
      </c>
      <c r="E130" s="18">
        <v>3</v>
      </c>
      <c r="F130" s="18">
        <f>VLOOKUP(E130,$C$128:$D$131,2,FALSE)</f>
      </c>
    </row>
    <row r="131" spans="2:6" ht="13.5" hidden="1">
      <c r="B131" s="18">
        <f ca="1" t="shared" si="14"/>
        <v>0.5624318022769565</v>
      </c>
      <c r="C131" s="18">
        <f>RANK(B131,$B$128:$B$131)</f>
        <v>2</v>
      </c>
      <c r="D131" s="18">
        <f>E92</f>
      </c>
      <c r="E131" s="18">
        <v>4</v>
      </c>
      <c r="F131" s="18">
        <f>VLOOKUP(E131,$C$128:$D$131,2,FALSE)</f>
      </c>
    </row>
    <row r="132" spans="1:6" ht="13.5" hidden="1">
      <c r="A132" s="18">
        <v>5</v>
      </c>
      <c r="B132" s="18">
        <f ca="1" t="shared" si="14"/>
        <v>0.07794032889949065</v>
      </c>
      <c r="C132" s="18">
        <f>RANK(B132,$B$132:$B$135)</f>
        <v>4</v>
      </c>
      <c r="D132" s="18">
        <f>E90</f>
      </c>
      <c r="E132" s="18">
        <v>1</v>
      </c>
      <c r="F132" s="18">
        <f>VLOOKUP(E132,$C$132:$D$135,2,FALSE)</f>
      </c>
    </row>
    <row r="133" spans="2:6" ht="13.5" hidden="1">
      <c r="B133" s="18">
        <f ca="1" t="shared" si="14"/>
        <v>0.24493681408281986</v>
      </c>
      <c r="C133" s="18">
        <f>RANK(B133,$B$132:$B$135)</f>
        <v>3</v>
      </c>
      <c r="D133" s="18">
        <f>E91</f>
      </c>
      <c r="E133" s="18">
        <v>2</v>
      </c>
      <c r="F133" s="18">
        <f>VLOOKUP(E133,$C$132:$D$135,2,FALSE)</f>
      </c>
    </row>
    <row r="134" spans="2:6" ht="13.5" hidden="1">
      <c r="B134" s="18">
        <f ca="1" t="shared" si="14"/>
        <v>0.568939521043478</v>
      </c>
      <c r="C134" s="18">
        <f>RANK(B134,$B$132:$B$135)</f>
        <v>2</v>
      </c>
      <c r="D134" s="18">
        <f>E92</f>
      </c>
      <c r="E134" s="18">
        <v>3</v>
      </c>
      <c r="F134" s="18">
        <f>VLOOKUP(E134,$C$132:$D$135,2,FALSE)</f>
      </c>
    </row>
    <row r="135" spans="2:6" ht="13.5" hidden="1">
      <c r="B135" s="18">
        <f ca="1" t="shared" si="14"/>
        <v>0.8163555505238609</v>
      </c>
      <c r="C135" s="18">
        <f>RANK(B135,$B$132:$B$135)</f>
        <v>1</v>
      </c>
      <c r="D135" s="18">
        <f>E93</f>
      </c>
      <c r="E135" s="18">
        <v>4</v>
      </c>
      <c r="F135" s="18">
        <f>VLOOKUP(E135,$C$132:$D$135,2,FALSE)</f>
      </c>
    </row>
    <row r="136" spans="1:6" ht="13.5" hidden="1">
      <c r="A136" s="18">
        <v>6</v>
      </c>
      <c r="B136" s="18">
        <f ca="1" t="shared" si="14"/>
        <v>0.9629665080807168</v>
      </c>
      <c r="C136" s="18">
        <f>RANK(B136,$B$136:$B$139)</f>
        <v>1</v>
      </c>
      <c r="D136" s="18">
        <f>E91</f>
      </c>
      <c r="E136" s="18">
        <v>1</v>
      </c>
      <c r="F136" s="18">
        <f>VLOOKUP(E136,$C$136:$D$139,2,FALSE)</f>
      </c>
    </row>
    <row r="137" spans="2:6" ht="13.5" hidden="1">
      <c r="B137" s="18">
        <f ca="1" t="shared" si="14"/>
        <v>0.7946353978702811</v>
      </c>
      <c r="C137" s="18">
        <f>RANK(B137,$B$136:$B$139)</f>
        <v>3</v>
      </c>
      <c r="D137" s="18">
        <f>E92</f>
      </c>
      <c r="E137" s="18">
        <v>2</v>
      </c>
      <c r="F137" s="18">
        <f>VLOOKUP(E137,$C$136:$D$139,2,FALSE)</f>
      </c>
    </row>
    <row r="138" spans="2:6" ht="13.5" hidden="1">
      <c r="B138" s="18">
        <f ca="1" t="shared" si="14"/>
        <v>0.004902023470336303</v>
      </c>
      <c r="C138" s="18">
        <f>RANK(B138,$B$136:$B$139)</f>
        <v>4</v>
      </c>
      <c r="D138" s="18">
        <f>E93</f>
      </c>
      <c r="E138" s="18">
        <v>3</v>
      </c>
      <c r="F138" s="18">
        <f>VLOOKUP(E138,$C$136:$D$139,2,FALSE)</f>
      </c>
    </row>
    <row r="139" spans="2:6" ht="13.5" hidden="1">
      <c r="B139" s="18">
        <f ca="1" t="shared" si="14"/>
        <v>0.8541855563809073</v>
      </c>
      <c r="C139" s="18">
        <f>RANK(B139,$B$136:$B$139)</f>
        <v>2</v>
      </c>
      <c r="D139" s="18">
        <f>E94</f>
      </c>
      <c r="E139" s="18">
        <v>4</v>
      </c>
      <c r="F139" s="18">
        <f>VLOOKUP(E139,$C$136:$D$139,2,FALSE)</f>
      </c>
    </row>
    <row r="140" spans="1:6" ht="13.5" hidden="1">
      <c r="A140" s="18">
        <v>7</v>
      </c>
      <c r="B140" s="18">
        <f ca="1" t="shared" si="14"/>
        <v>0.7648557902549031</v>
      </c>
      <c r="C140" s="18">
        <f>RANK(B140,$B$140:$B$143)</f>
        <v>2</v>
      </c>
      <c r="D140" s="18">
        <f>E92</f>
      </c>
      <c r="E140" s="18">
        <v>1</v>
      </c>
      <c r="F140" s="18">
        <f>VLOOKUP(E140,$C$140:$D$143,2,FALSE)</f>
      </c>
    </row>
    <row r="141" spans="2:6" ht="13.5" hidden="1">
      <c r="B141" s="18">
        <f ca="1" t="shared" si="14"/>
        <v>0.8414681317097215</v>
      </c>
      <c r="C141" s="18">
        <f>RANK(B141,$B$140:$B$143)</f>
        <v>1</v>
      </c>
      <c r="D141" s="18">
        <f>E93</f>
      </c>
      <c r="E141" s="18">
        <v>2</v>
      </c>
      <c r="F141" s="18">
        <f>VLOOKUP(E141,$C$140:$D$143,2,FALSE)</f>
      </c>
    </row>
    <row r="142" spans="2:6" ht="13.5" hidden="1">
      <c r="B142" s="18">
        <f ca="1" t="shared" si="14"/>
        <v>0.533837509647889</v>
      </c>
      <c r="C142" s="18">
        <f>RANK(B142,$B$140:$B$143)</f>
        <v>3</v>
      </c>
      <c r="D142" s="18">
        <f>E94</f>
      </c>
      <c r="E142" s="18">
        <v>3</v>
      </c>
      <c r="F142" s="18">
        <f>VLOOKUP(E142,$C$140:$D$143,2,FALSE)</f>
      </c>
    </row>
    <row r="143" spans="2:6" ht="13.5" hidden="1">
      <c r="B143" s="18">
        <f ca="1" t="shared" si="14"/>
        <v>0.5082382019415992</v>
      </c>
      <c r="C143" s="18">
        <f>RANK(B143,$B$140:$B$143)</f>
        <v>4</v>
      </c>
      <c r="D143" s="18">
        <f>E95</f>
      </c>
      <c r="E143" s="18">
        <v>4</v>
      </c>
      <c r="F143" s="18">
        <f>VLOOKUP(E143,$C$140:$D$143,2,FALSE)</f>
      </c>
    </row>
    <row r="144" spans="1:6" ht="13.5" hidden="1">
      <c r="A144" s="18">
        <v>8</v>
      </c>
      <c r="B144" s="18">
        <f ca="1" t="shared" si="14"/>
        <v>0.2925424135147483</v>
      </c>
      <c r="C144" s="18">
        <f>RANK(B144,$B$144:$B$147)</f>
        <v>2</v>
      </c>
      <c r="D144" s="18">
        <f>E93</f>
      </c>
      <c r="E144" s="18">
        <v>1</v>
      </c>
      <c r="F144" s="18">
        <f>VLOOKUP(E144,$C$144:$D$147,2,FALSE)</f>
      </c>
    </row>
    <row r="145" spans="2:6" ht="13.5" hidden="1">
      <c r="B145" s="18">
        <f ca="1" t="shared" si="14"/>
        <v>0.043022456357434624</v>
      </c>
      <c r="C145" s="18">
        <f>RANK(B145,$B$144:$B$147)</f>
        <v>4</v>
      </c>
      <c r="D145" s="18">
        <f>E94</f>
      </c>
      <c r="E145" s="18">
        <v>2</v>
      </c>
      <c r="F145" s="18">
        <f>VLOOKUP(E145,$C$144:$D$147,2,FALSE)</f>
      </c>
    </row>
    <row r="146" spans="2:6" ht="13.5" hidden="1">
      <c r="B146" s="18">
        <f ca="1" t="shared" si="14"/>
        <v>0.5882674808898267</v>
      </c>
      <c r="C146" s="18">
        <f>RANK(B146,$B$144:$B$147)</f>
        <v>1</v>
      </c>
      <c r="D146" s="18">
        <f>E95</f>
      </c>
      <c r="E146" s="18">
        <v>3</v>
      </c>
      <c r="F146" s="18">
        <f>VLOOKUP(E146,$C$144:$D$147,2,FALSE)</f>
      </c>
    </row>
    <row r="147" spans="2:6" ht="13.5" hidden="1">
      <c r="B147" s="18">
        <f ca="1" t="shared" si="14"/>
        <v>0.2496400644563721</v>
      </c>
      <c r="C147" s="18">
        <f>RANK(B147,$B$144:$B$147)</f>
        <v>3</v>
      </c>
      <c r="D147" s="18">
        <f>E96</f>
      </c>
      <c r="E147" s="18">
        <v>4</v>
      </c>
      <c r="F147" s="18">
        <f>VLOOKUP(E147,$C$144:$D$147,2,FALSE)</f>
      </c>
    </row>
    <row r="148" spans="1:6" ht="13.5" hidden="1">
      <c r="A148" s="18">
        <v>9</v>
      </c>
      <c r="B148" s="18">
        <f aca="true" ca="1" t="shared" si="15" ref="B148:B179">RAND()</f>
        <v>0.9114228093098291</v>
      </c>
      <c r="C148" s="18">
        <f>RANK(B148,$B$148:$B$151)</f>
        <v>1</v>
      </c>
      <c r="D148" s="18">
        <f>E94</f>
      </c>
      <c r="E148" s="18">
        <v>1</v>
      </c>
      <c r="F148" s="18">
        <f>VLOOKUP(E148,$C$148:$D$151,2,FALSE)</f>
      </c>
    </row>
    <row r="149" spans="2:6" ht="13.5" hidden="1">
      <c r="B149" s="18">
        <f ca="1" t="shared" si="15"/>
        <v>0.7811995864911512</v>
      </c>
      <c r="C149" s="18">
        <f>RANK(B149,$B$148:$B$151)</f>
        <v>3</v>
      </c>
      <c r="D149" s="18">
        <f>E95</f>
      </c>
      <c r="E149" s="18">
        <v>2</v>
      </c>
      <c r="F149" s="18">
        <f>VLOOKUP(E149,$C$148:$D$151,2,FALSE)</f>
      </c>
    </row>
    <row r="150" spans="2:6" ht="13.5" hidden="1">
      <c r="B150" s="18">
        <f ca="1" t="shared" si="15"/>
        <v>0.8399037929467106</v>
      </c>
      <c r="C150" s="18">
        <f>RANK(B150,$B$148:$B$151)</f>
        <v>2</v>
      </c>
      <c r="D150" s="18">
        <f>E96</f>
      </c>
      <c r="E150" s="18">
        <v>3</v>
      </c>
      <c r="F150" s="18">
        <f>VLOOKUP(E150,$C$148:$D$151,2,FALSE)</f>
      </c>
    </row>
    <row r="151" spans="2:6" ht="13.5" hidden="1">
      <c r="B151" s="18">
        <f ca="1" t="shared" si="15"/>
        <v>0.2842313834425303</v>
      </c>
      <c r="C151" s="18">
        <f>RANK(B151,$B$148:$B$151)</f>
        <v>4</v>
      </c>
      <c r="D151" s="18">
        <f>E97</f>
      </c>
      <c r="E151" s="18">
        <v>4</v>
      </c>
      <c r="F151" s="18">
        <f>VLOOKUP(E151,$C$148:$D$151,2,FALSE)</f>
      </c>
    </row>
    <row r="152" spans="1:6" ht="13.5" hidden="1">
      <c r="A152" s="18">
        <v>10</v>
      </c>
      <c r="B152" s="18">
        <f ca="1" t="shared" si="15"/>
        <v>0.7952248731927851</v>
      </c>
      <c r="C152" s="18">
        <f>RANK(B152,$B$152:$B$155)</f>
        <v>2</v>
      </c>
      <c r="D152" s="18">
        <f>E95</f>
      </c>
      <c r="E152" s="18">
        <v>1</v>
      </c>
      <c r="F152" s="18">
        <f>VLOOKUP(E152,$C$152:$D$155,2,FALSE)</f>
      </c>
    </row>
    <row r="153" spans="2:6" ht="13.5" hidden="1">
      <c r="B153" s="18">
        <f ca="1" t="shared" si="15"/>
        <v>0.6753259553820428</v>
      </c>
      <c r="C153" s="18">
        <f>RANK(B153,$B$152:$B$155)</f>
        <v>3</v>
      </c>
      <c r="D153" s="18">
        <f>E96</f>
      </c>
      <c r="E153" s="18">
        <v>2</v>
      </c>
      <c r="F153" s="18">
        <f>VLOOKUP(E153,$C$152:$D$155,2,FALSE)</f>
      </c>
    </row>
    <row r="154" spans="2:6" ht="13.5" hidden="1">
      <c r="B154" s="18">
        <f ca="1" t="shared" si="15"/>
        <v>0.5761008033312391</v>
      </c>
      <c r="C154" s="18">
        <f>RANK(B154,$B$152:$B$155)</f>
        <v>4</v>
      </c>
      <c r="D154" s="18">
        <f>E97</f>
      </c>
      <c r="E154" s="18">
        <v>3</v>
      </c>
      <c r="F154" s="18">
        <f>VLOOKUP(E154,$C$152:$D$155,2,FALSE)</f>
      </c>
    </row>
    <row r="155" spans="2:6" ht="13.5" hidden="1">
      <c r="B155" s="18">
        <f ca="1" t="shared" si="15"/>
        <v>0.7991690314394637</v>
      </c>
      <c r="C155" s="18">
        <f>RANK(B155,$B$152:$B$155)</f>
        <v>1</v>
      </c>
      <c r="D155" s="18">
        <f>E98</f>
      </c>
      <c r="E155" s="18">
        <v>4</v>
      </c>
      <c r="F155" s="18">
        <f>VLOOKUP(E155,$C$152:$D$155,2,FALSE)</f>
      </c>
    </row>
    <row r="156" spans="1:6" ht="13.5" hidden="1">
      <c r="A156" s="18">
        <v>11</v>
      </c>
      <c r="B156" s="18">
        <f ca="1" t="shared" si="15"/>
        <v>0.10003478526285292</v>
      </c>
      <c r="C156" s="18">
        <f>RANK(B156,$B$156:$B$159)</f>
        <v>2</v>
      </c>
      <c r="D156" s="18">
        <f>E96</f>
      </c>
      <c r="E156" s="18">
        <v>1</v>
      </c>
      <c r="F156" s="18">
        <f>VLOOKUP(E156,$C$156:$D$159,2,FALSE)</f>
      </c>
    </row>
    <row r="157" spans="2:6" ht="13.5" hidden="1">
      <c r="B157" s="18">
        <f ca="1" t="shared" si="15"/>
        <v>0.02596990073757066</v>
      </c>
      <c r="C157" s="18">
        <f>RANK(B157,$B$156:$B$159)</f>
        <v>4</v>
      </c>
      <c r="D157" s="18">
        <f>E97</f>
      </c>
      <c r="E157" s="18">
        <v>2</v>
      </c>
      <c r="F157" s="18">
        <f>VLOOKUP(E157,$C$156:$D$159,2,FALSE)</f>
      </c>
    </row>
    <row r="158" spans="2:6" ht="13.5" hidden="1">
      <c r="B158" s="18">
        <f ca="1" t="shared" si="15"/>
        <v>0.30902558187029205</v>
      </c>
      <c r="C158" s="18">
        <f>RANK(B158,$B$156:$B$159)</f>
        <v>1</v>
      </c>
      <c r="D158" s="18">
        <f>E98</f>
      </c>
      <c r="E158" s="18">
        <v>3</v>
      </c>
      <c r="F158" s="18">
        <f>VLOOKUP(E158,$C$156:$D$159,2,FALSE)</f>
      </c>
    </row>
    <row r="159" spans="2:6" ht="13.5" hidden="1">
      <c r="B159" s="18">
        <f ca="1" t="shared" si="15"/>
        <v>0.0693225691610615</v>
      </c>
      <c r="C159" s="18">
        <f>RANK(B159,$B$156:$B$159)</f>
        <v>3</v>
      </c>
      <c r="D159" s="18">
        <f>E99</f>
      </c>
      <c r="E159" s="18">
        <v>4</v>
      </c>
      <c r="F159" s="18">
        <f>VLOOKUP(E159,$C$156:$D$159,2,FALSE)</f>
      </c>
    </row>
    <row r="160" spans="1:6" ht="13.5" hidden="1">
      <c r="A160" s="18">
        <v>12</v>
      </c>
      <c r="B160" s="18">
        <f ca="1" t="shared" si="15"/>
        <v>0.7424078806987593</v>
      </c>
      <c r="C160" s="18">
        <f>RANK(B160,$B$160:$B$163)</f>
        <v>2</v>
      </c>
      <c r="D160" s="18">
        <f>E97</f>
      </c>
      <c r="E160" s="18">
        <v>1</v>
      </c>
      <c r="F160" s="18">
        <f>VLOOKUP(E160,$C$160:$D$163,2,FALSE)</f>
      </c>
    </row>
    <row r="161" spans="2:6" ht="13.5" hidden="1">
      <c r="B161" s="18">
        <f ca="1" t="shared" si="15"/>
        <v>0.8021380620012497</v>
      </c>
      <c r="C161" s="18">
        <f>RANK(B161,$B$160:$B$163)</f>
        <v>1</v>
      </c>
      <c r="D161" s="18">
        <f>E98</f>
      </c>
      <c r="E161" s="18">
        <v>2</v>
      </c>
      <c r="F161" s="18">
        <f>VLOOKUP(E161,$C$160:$D$163,2,FALSE)</f>
      </c>
    </row>
    <row r="162" spans="2:6" ht="13.5" hidden="1">
      <c r="B162" s="18">
        <f ca="1" t="shared" si="15"/>
        <v>0.5134656652384963</v>
      </c>
      <c r="C162" s="18">
        <f>RANK(B162,$B$160:$B$163)</f>
        <v>4</v>
      </c>
      <c r="D162" s="18">
        <f>E99</f>
      </c>
      <c r="E162" s="18">
        <v>3</v>
      </c>
      <c r="F162" s="18">
        <f>VLOOKUP(E162,$C$160:$D$163,2,FALSE)</f>
      </c>
    </row>
    <row r="163" spans="2:6" ht="13.5" hidden="1">
      <c r="B163" s="18">
        <f ca="1" t="shared" si="15"/>
        <v>0.7193193215778957</v>
      </c>
      <c r="C163" s="18">
        <f>RANK(B163,$B$160:$B$163)</f>
        <v>3</v>
      </c>
      <c r="D163" s="18">
        <f>E100</f>
      </c>
      <c r="E163" s="18">
        <v>4</v>
      </c>
      <c r="F163" s="18">
        <f>VLOOKUP(E163,$C$160:$D$163,2,FALSE)</f>
      </c>
    </row>
    <row r="164" spans="1:6" ht="13.5" hidden="1">
      <c r="A164" s="18">
        <v>13</v>
      </c>
      <c r="B164" s="18">
        <f ca="1" t="shared" si="15"/>
        <v>0.6717293545548473</v>
      </c>
      <c r="C164" s="18">
        <f>RANK(B164,$B$164:$B$167)</f>
        <v>2</v>
      </c>
      <c r="D164" s="18">
        <f>E98</f>
      </c>
      <c r="E164" s="18">
        <v>1</v>
      </c>
      <c r="F164" s="18">
        <f>VLOOKUP(E164,$C$164:$D$167,2,FALSE)</f>
      </c>
    </row>
    <row r="165" spans="2:6" ht="13.5" hidden="1">
      <c r="B165" s="18">
        <f ca="1" t="shared" si="15"/>
        <v>0.018218102676029968</v>
      </c>
      <c r="C165" s="18">
        <f>RANK(B165,$B$164:$B$167)</f>
        <v>4</v>
      </c>
      <c r="D165" s="18">
        <f>E99</f>
      </c>
      <c r="E165" s="18">
        <v>2</v>
      </c>
      <c r="F165" s="18">
        <f>VLOOKUP(E165,$C$164:$D$167,2,FALSE)</f>
      </c>
    </row>
    <row r="166" spans="2:6" ht="13.5" hidden="1">
      <c r="B166" s="18">
        <f ca="1" t="shared" si="15"/>
        <v>0.6999882499615393</v>
      </c>
      <c r="C166" s="18">
        <f>RANK(B166,$B$164:$B$167)</f>
        <v>1</v>
      </c>
      <c r="D166" s="18">
        <f>E100</f>
      </c>
      <c r="E166" s="18">
        <v>3</v>
      </c>
      <c r="F166" s="18">
        <f>VLOOKUP(E166,$C$164:$D$167,2,FALSE)</f>
      </c>
    </row>
    <row r="167" spans="2:6" ht="13.5" hidden="1">
      <c r="B167" s="18">
        <f ca="1" t="shared" si="15"/>
        <v>0.31128626394577985</v>
      </c>
      <c r="C167" s="18">
        <f>RANK(B167,$B$164:$B$167)</f>
        <v>3</v>
      </c>
      <c r="D167" s="18">
        <f>E101</f>
      </c>
      <c r="E167" s="18">
        <v>4</v>
      </c>
      <c r="F167" s="18">
        <f>VLOOKUP(E167,$C$164:$D$167,2,FALSE)</f>
      </c>
    </row>
    <row r="168" spans="1:6" ht="13.5" hidden="1">
      <c r="A168" s="18">
        <v>14</v>
      </c>
      <c r="B168" s="18">
        <f ca="1" t="shared" si="15"/>
        <v>0.9071277247673439</v>
      </c>
      <c r="C168" s="18">
        <f>RANK(B168,$B$168:$B$171)</f>
        <v>2</v>
      </c>
      <c r="D168" s="18">
        <f>E99</f>
      </c>
      <c r="E168" s="18">
        <v>1</v>
      </c>
      <c r="F168" s="18">
        <f>VLOOKUP(E168,$C$168:$D$171,2,FALSE)</f>
      </c>
    </row>
    <row r="169" spans="2:6" ht="13.5" hidden="1">
      <c r="B169" s="18">
        <f ca="1" t="shared" si="15"/>
        <v>0.9994273224223535</v>
      </c>
      <c r="C169" s="18">
        <f>RANK(B169,$B$168:$B$171)</f>
        <v>1</v>
      </c>
      <c r="D169" s="18">
        <f>E100</f>
      </c>
      <c r="E169" s="18">
        <v>2</v>
      </c>
      <c r="F169" s="18">
        <f>VLOOKUP(E169,$C$168:$D$171,2,FALSE)</f>
      </c>
    </row>
    <row r="170" spans="2:6" ht="13.5" hidden="1">
      <c r="B170" s="18">
        <f ca="1" t="shared" si="15"/>
        <v>0.7561487841746874</v>
      </c>
      <c r="C170" s="18">
        <f>RANK(B170,$B$168:$B$171)</f>
        <v>3</v>
      </c>
      <c r="D170" s="18">
        <f>E101</f>
      </c>
      <c r="E170" s="18">
        <v>3</v>
      </c>
      <c r="F170" s="18">
        <f>VLOOKUP(E170,$C$168:$D$171,2,FALSE)</f>
      </c>
    </row>
    <row r="171" spans="2:6" ht="13.5" hidden="1">
      <c r="B171" s="18">
        <f ca="1" t="shared" si="15"/>
        <v>0.048014335304407574</v>
      </c>
      <c r="C171" s="18">
        <f>RANK(B171,$B$168:$B$171)</f>
        <v>4</v>
      </c>
      <c r="D171" s="18">
        <f>E102</f>
      </c>
      <c r="E171" s="18">
        <v>4</v>
      </c>
      <c r="F171" s="18">
        <f>VLOOKUP(E171,$C$168:$D$171,2,FALSE)</f>
      </c>
    </row>
    <row r="172" spans="1:6" ht="13.5" hidden="1">
      <c r="A172" s="18">
        <v>15</v>
      </c>
      <c r="B172" s="18">
        <f ca="1" t="shared" si="15"/>
        <v>0.41651030928622235</v>
      </c>
      <c r="C172" s="18">
        <f>RANK(B172,$B$172:$B$175)</f>
        <v>3</v>
      </c>
      <c r="D172" s="18">
        <f>E100</f>
      </c>
      <c r="E172" s="18">
        <v>1</v>
      </c>
      <c r="F172" s="18">
        <f>VLOOKUP(E172,$C$172:$D$175,2,FALSE)</f>
      </c>
    </row>
    <row r="173" spans="2:6" ht="13.5" hidden="1">
      <c r="B173" s="18">
        <f ca="1" t="shared" si="15"/>
        <v>0.054821392680324266</v>
      </c>
      <c r="C173" s="18">
        <f>RANK(B173,$B$172:$B$175)</f>
        <v>4</v>
      </c>
      <c r="D173" s="18">
        <f>E101</f>
      </c>
      <c r="E173" s="18">
        <v>2</v>
      </c>
      <c r="F173" s="18">
        <f>VLOOKUP(E173,$C$172:$D$175,2,FALSE)</f>
      </c>
    </row>
    <row r="174" spans="2:6" ht="13.5" hidden="1">
      <c r="B174" s="18">
        <f ca="1" t="shared" si="15"/>
        <v>0.9291250945860581</v>
      </c>
      <c r="C174" s="18">
        <f>RANK(B174,$B$172:$B$175)</f>
        <v>1</v>
      </c>
      <c r="D174" s="18">
        <f>E102</f>
      </c>
      <c r="E174" s="18">
        <v>3</v>
      </c>
      <c r="F174" s="18">
        <f>VLOOKUP(E174,$C$172:$D$175,2,FALSE)</f>
      </c>
    </row>
    <row r="175" spans="2:6" ht="13.5" hidden="1">
      <c r="B175" s="18">
        <f ca="1" t="shared" si="15"/>
        <v>0.6338979613403897</v>
      </c>
      <c r="C175" s="18">
        <f>RANK(B175,$B$172:$B$175)</f>
        <v>2</v>
      </c>
      <c r="D175" s="18">
        <f>E103</f>
      </c>
      <c r="E175" s="18">
        <v>4</v>
      </c>
      <c r="F175" s="18">
        <f>VLOOKUP(E175,$C$172:$D$175,2,FALSE)</f>
      </c>
    </row>
    <row r="176" spans="1:6" ht="13.5" hidden="1">
      <c r="A176" s="18">
        <v>16</v>
      </c>
      <c r="B176" s="18">
        <f ca="1" t="shared" si="15"/>
        <v>0.4974249884791577</v>
      </c>
      <c r="C176" s="18">
        <f>RANK(B176,$B$176:$B$179)</f>
        <v>2</v>
      </c>
      <c r="D176" s="18">
        <f>E101</f>
      </c>
      <c r="E176" s="18">
        <v>1</v>
      </c>
      <c r="F176" s="18">
        <f>VLOOKUP(E176,$C$176:$D$179,2,FALSE)</f>
      </c>
    </row>
    <row r="177" spans="2:6" ht="13.5" hidden="1">
      <c r="B177" s="18">
        <f ca="1" t="shared" si="15"/>
        <v>0.36423152952371063</v>
      </c>
      <c r="C177" s="18">
        <f>RANK(B177,$B$176:$B$179)</f>
        <v>4</v>
      </c>
      <c r="D177" s="18">
        <f>E102</f>
      </c>
      <c r="E177" s="18">
        <v>2</v>
      </c>
      <c r="F177" s="18">
        <f>VLOOKUP(E177,$C$176:$D$179,2,FALSE)</f>
      </c>
    </row>
    <row r="178" spans="2:6" ht="13.5" hidden="1">
      <c r="B178" s="18">
        <f ca="1" t="shared" si="15"/>
        <v>0.4467692820921183</v>
      </c>
      <c r="C178" s="18">
        <f>RANK(B178,$B$176:$B$179)</f>
        <v>3</v>
      </c>
      <c r="D178" s="18">
        <f>E103</f>
      </c>
      <c r="E178" s="18">
        <v>3</v>
      </c>
      <c r="F178" s="18">
        <f>VLOOKUP(E178,$C$176:$D$179,2,FALSE)</f>
      </c>
    </row>
    <row r="179" spans="2:6" ht="13.5" hidden="1">
      <c r="B179" s="18">
        <f ca="1" t="shared" si="15"/>
        <v>0.619227104802186</v>
      </c>
      <c r="C179" s="18">
        <f>RANK(B179,$B$176:$B$179)</f>
        <v>1</v>
      </c>
      <c r="D179" s="18">
        <f>E104</f>
      </c>
      <c r="E179" s="18">
        <v>4</v>
      </c>
      <c r="F179" s="18">
        <f>VLOOKUP(E179,$C$176:$D$179,2,FALSE)</f>
      </c>
    </row>
    <row r="180" spans="1:6" ht="13.5" hidden="1">
      <c r="A180" s="18">
        <v>17</v>
      </c>
      <c r="B180" s="18">
        <f aca="true" ca="1" t="shared" si="16" ref="B180:B215">RAND()</f>
        <v>0.6292009989803304</v>
      </c>
      <c r="C180" s="18">
        <f>RANK(B180,$B$180:$B$183)</f>
        <v>1</v>
      </c>
      <c r="D180" s="18">
        <f>E102</f>
      </c>
      <c r="E180" s="18">
        <v>1</v>
      </c>
      <c r="F180" s="18">
        <f>VLOOKUP(E180,$C$180:$D$183,2,FALSE)</f>
      </c>
    </row>
    <row r="181" spans="2:6" ht="13.5" hidden="1">
      <c r="B181" s="18">
        <f ca="1" t="shared" si="16"/>
        <v>0.05231924445599656</v>
      </c>
      <c r="C181" s="18">
        <f>RANK(B181,$B$180:$B$183)</f>
        <v>4</v>
      </c>
      <c r="D181" s="18">
        <f>E103</f>
      </c>
      <c r="E181" s="18">
        <v>2</v>
      </c>
      <c r="F181" s="18">
        <f>VLOOKUP(E181,$C$180:$D$183,2,FALSE)</f>
      </c>
    </row>
    <row r="182" spans="2:6" ht="13.5" hidden="1">
      <c r="B182" s="18">
        <f ca="1" t="shared" si="16"/>
        <v>0.33801249899395547</v>
      </c>
      <c r="C182" s="18">
        <f>RANK(B182,$B$180:$B$183)</f>
        <v>2</v>
      </c>
      <c r="D182" s="18">
        <f>E104</f>
      </c>
      <c r="E182" s="18">
        <v>3</v>
      </c>
      <c r="F182" s="18">
        <f>VLOOKUP(E182,$C$180:$D$183,2,FALSE)</f>
      </c>
    </row>
    <row r="183" spans="2:6" ht="13.5" hidden="1">
      <c r="B183" s="18">
        <f ca="1" t="shared" si="16"/>
        <v>0.14994669007312922</v>
      </c>
      <c r="C183" s="18">
        <f>RANK(B183,$B$180:$B$183)</f>
        <v>3</v>
      </c>
      <c r="D183" s="18">
        <f>E105</f>
      </c>
      <c r="E183" s="18">
        <v>4</v>
      </c>
      <c r="F183" s="18">
        <f>VLOOKUP(E183,$C$180:$D$183,2,FALSE)</f>
      </c>
    </row>
    <row r="184" spans="1:6" ht="13.5" hidden="1">
      <c r="A184" s="18">
        <v>18</v>
      </c>
      <c r="B184" s="18">
        <f ca="1" t="shared" si="16"/>
        <v>0.0036498452049995578</v>
      </c>
      <c r="C184" s="18">
        <f>RANK(B184,$B$184:$B$187)</f>
        <v>4</v>
      </c>
      <c r="D184" s="18">
        <f>E103</f>
      </c>
      <c r="E184" s="18">
        <v>1</v>
      </c>
      <c r="F184" s="18">
        <f>VLOOKUP(E184,$C$184:$D$187,2,FALSE)</f>
      </c>
    </row>
    <row r="185" spans="2:6" ht="13.5" hidden="1">
      <c r="B185" s="18">
        <f ca="1" t="shared" si="16"/>
        <v>0.7470500307504238</v>
      </c>
      <c r="C185" s="18">
        <f>RANK(B185,$B$184:$B$187)</f>
        <v>2</v>
      </c>
      <c r="D185" s="18">
        <f>E104</f>
      </c>
      <c r="E185" s="18">
        <v>2</v>
      </c>
      <c r="F185" s="18">
        <f>VLOOKUP(E185,$C$184:$D$187,2,FALSE)</f>
      </c>
    </row>
    <row r="186" spans="2:6" ht="13.5" hidden="1">
      <c r="B186" s="18">
        <f ca="1" t="shared" si="16"/>
        <v>0.7909678728689249</v>
      </c>
      <c r="C186" s="18">
        <f>RANK(B186,$B$184:$B$187)</f>
        <v>1</v>
      </c>
      <c r="D186" s="18">
        <f>E105</f>
      </c>
      <c r="E186" s="18">
        <v>3</v>
      </c>
      <c r="F186" s="18">
        <f>VLOOKUP(E186,$C$184:$D$187,2,FALSE)</f>
      </c>
    </row>
    <row r="187" spans="2:6" ht="13.5" hidden="1">
      <c r="B187" s="18">
        <f ca="1" t="shared" si="16"/>
        <v>0.2539035981829141</v>
      </c>
      <c r="C187" s="18">
        <f>RANK(B187,$B$184:$B$187)</f>
        <v>3</v>
      </c>
      <c r="D187" s="18">
        <f>E106</f>
      </c>
      <c r="E187" s="18">
        <v>4</v>
      </c>
      <c r="F187" s="18">
        <f>VLOOKUP(E187,$C$184:$D$187,2,FALSE)</f>
      </c>
    </row>
    <row r="188" spans="1:6" ht="13.5" hidden="1">
      <c r="A188" s="18">
        <v>19</v>
      </c>
      <c r="B188" s="18">
        <f ca="1" t="shared" si="16"/>
        <v>0.06175213304413152</v>
      </c>
      <c r="C188" s="18">
        <f>RANK(B188,$B$188:$B$191)</f>
        <v>4</v>
      </c>
      <c r="D188" s="18">
        <f>E104</f>
      </c>
      <c r="E188" s="18">
        <v>1</v>
      </c>
      <c r="F188" s="18">
        <f>VLOOKUP(E188,$C$188:$D$191,2,FALSE)</f>
      </c>
    </row>
    <row r="189" spans="2:6" ht="13.5" hidden="1">
      <c r="B189" s="18">
        <f ca="1" t="shared" si="16"/>
        <v>0.13007641457978303</v>
      </c>
      <c r="C189" s="18">
        <f>RANK(B189,$B$188:$B$191)</f>
        <v>2</v>
      </c>
      <c r="D189" s="18">
        <f>E105</f>
      </c>
      <c r="E189" s="18">
        <v>2</v>
      </c>
      <c r="F189" s="18">
        <f>VLOOKUP(E189,$C$188:$D$191,2,FALSE)</f>
      </c>
    </row>
    <row r="190" spans="2:6" ht="13.5" hidden="1">
      <c r="B190" s="18">
        <f ca="1" t="shared" si="16"/>
        <v>0.12167249508685751</v>
      </c>
      <c r="C190" s="18">
        <f>RANK(B190,$B$188:$B$191)</f>
        <v>3</v>
      </c>
      <c r="D190" s="18">
        <f>E106</f>
      </c>
      <c r="E190" s="18">
        <v>3</v>
      </c>
      <c r="F190" s="18">
        <f>VLOOKUP(E190,$C$188:$D$191,2,FALSE)</f>
      </c>
    </row>
    <row r="191" spans="2:6" ht="13.5" hidden="1">
      <c r="B191" s="18">
        <f ca="1" t="shared" si="16"/>
        <v>0.8564316409128412</v>
      </c>
      <c r="C191" s="18">
        <f>RANK(B191,$B$188:$B$191)</f>
        <v>1</v>
      </c>
      <c r="D191" s="18">
        <f>E107</f>
      </c>
      <c r="E191" s="18">
        <v>4</v>
      </c>
      <c r="F191" s="18">
        <f>VLOOKUP(E191,$C$188:$D$191,2,FALSE)</f>
      </c>
    </row>
    <row r="192" spans="1:6" ht="13.5" hidden="1">
      <c r="A192" s="18">
        <v>20</v>
      </c>
      <c r="B192" s="18">
        <f ca="1" t="shared" si="16"/>
        <v>0.7784671760114183</v>
      </c>
      <c r="C192" s="18">
        <f>RANK(B192,$B$192:$B$195)</f>
        <v>2</v>
      </c>
      <c r="D192" s="18">
        <f>E105</f>
      </c>
      <c r="E192" s="18">
        <v>1</v>
      </c>
      <c r="F192" s="18">
        <f>VLOOKUP(E192,$C$192:$D$195,2,FALSE)</f>
      </c>
    </row>
    <row r="193" spans="2:6" ht="13.5" hidden="1">
      <c r="B193" s="18">
        <f ca="1" t="shared" si="16"/>
        <v>0.8739133849233567</v>
      </c>
      <c r="C193" s="18">
        <f>RANK(B193,$B$192:$B$195)</f>
        <v>1</v>
      </c>
      <c r="D193" s="18">
        <f>E106</f>
      </c>
      <c r="E193" s="18">
        <v>2</v>
      </c>
      <c r="F193" s="18">
        <f>VLOOKUP(E193,$C$192:$D$195,2,FALSE)</f>
      </c>
    </row>
    <row r="194" spans="2:6" ht="13.5" hidden="1">
      <c r="B194" s="18">
        <f ca="1" t="shared" si="16"/>
        <v>0.30765105841280027</v>
      </c>
      <c r="C194" s="18">
        <f>RANK(B194,$B$192:$B$195)</f>
        <v>3</v>
      </c>
      <c r="D194" s="18">
        <f>E107</f>
      </c>
      <c r="E194" s="18">
        <v>3</v>
      </c>
      <c r="F194" s="18">
        <f>VLOOKUP(E194,$C$192:$D$195,2,FALSE)</f>
      </c>
    </row>
    <row r="195" spans="2:6" ht="13.5" hidden="1">
      <c r="B195" s="18">
        <f ca="1" t="shared" si="16"/>
        <v>0.09841275577330277</v>
      </c>
      <c r="C195" s="18">
        <f>RANK(B195,$B$192:$B$195)</f>
        <v>4</v>
      </c>
      <c r="D195" s="18">
        <f>E108</f>
      </c>
      <c r="E195" s="18">
        <v>4</v>
      </c>
      <c r="F195" s="18">
        <f>VLOOKUP(E195,$C$192:$D$195,2,FALSE)</f>
      </c>
    </row>
    <row r="196" spans="1:6" ht="13.5" hidden="1">
      <c r="A196" s="18">
        <v>21</v>
      </c>
      <c r="B196" s="18">
        <f ca="1" t="shared" si="16"/>
        <v>0.6317704014993923</v>
      </c>
      <c r="C196" s="18">
        <f>RANK(B196,$B$196:$B$199)</f>
        <v>3</v>
      </c>
      <c r="D196" s="18">
        <f>E106</f>
      </c>
      <c r="E196" s="18">
        <v>1</v>
      </c>
      <c r="F196" s="18">
        <f>VLOOKUP(E196,$C$196:$D$199,2,FALSE)</f>
      </c>
    </row>
    <row r="197" spans="2:6" ht="13.5" hidden="1">
      <c r="B197" s="18">
        <f ca="1" t="shared" si="16"/>
        <v>0.9185605006885957</v>
      </c>
      <c r="C197" s="18">
        <f>RANK(B197,$B$196:$B$199)</f>
        <v>2</v>
      </c>
      <c r="D197" s="18">
        <f>E107</f>
      </c>
      <c r="E197" s="18">
        <v>2</v>
      </c>
      <c r="F197" s="18">
        <f>VLOOKUP(E197,$C$196:$D$199,2,FALSE)</f>
      </c>
    </row>
    <row r="198" spans="2:6" ht="13.5" hidden="1">
      <c r="B198" s="18">
        <f ca="1" t="shared" si="16"/>
        <v>0.03546247602805774</v>
      </c>
      <c r="C198" s="18">
        <f>RANK(B198,$B$196:$B$199)</f>
        <v>4</v>
      </c>
      <c r="D198" s="18">
        <f>E108</f>
      </c>
      <c r="E198" s="18">
        <v>3</v>
      </c>
      <c r="F198" s="18">
        <f>VLOOKUP(E198,$C$196:$D$199,2,FALSE)</f>
      </c>
    </row>
    <row r="199" spans="2:6" ht="13.5" hidden="1">
      <c r="B199" s="18">
        <f ca="1" t="shared" si="16"/>
        <v>0.965937011372799</v>
      </c>
      <c r="C199" s="18">
        <f>RANK(B199,$B$196:$B$199)</f>
        <v>1</v>
      </c>
      <c r="D199" s="18">
        <f>E109</f>
      </c>
      <c r="E199" s="18">
        <v>4</v>
      </c>
      <c r="F199" s="18">
        <f>VLOOKUP(E199,$C$196:$D$199,2,FALSE)</f>
      </c>
    </row>
    <row r="200" spans="1:6" ht="13.5" hidden="1">
      <c r="A200" s="18">
        <v>22</v>
      </c>
      <c r="B200" s="18">
        <f ca="1" t="shared" si="16"/>
        <v>0.9622871143587555</v>
      </c>
      <c r="C200" s="18">
        <f>RANK(B200,$B$200:$B$203)</f>
        <v>1</v>
      </c>
      <c r="D200" s="18">
        <f>E107</f>
      </c>
      <c r="E200" s="18">
        <v>1</v>
      </c>
      <c r="F200" s="18">
        <f>VLOOKUP(E200,$C$200:$D$203,2,FALSE)</f>
      </c>
    </row>
    <row r="201" spans="2:6" ht="13.5" hidden="1">
      <c r="B201" s="18">
        <f ca="1" t="shared" si="16"/>
        <v>0.3092018808256831</v>
      </c>
      <c r="C201" s="18">
        <f>RANK(B201,$B$200:$B$203)</f>
        <v>3</v>
      </c>
      <c r="D201" s="18">
        <f>E108</f>
      </c>
      <c r="E201" s="18">
        <v>2</v>
      </c>
      <c r="F201" s="18">
        <f>VLOOKUP(E201,$C$200:$D$203,2,FALSE)</f>
      </c>
    </row>
    <row r="202" spans="2:6" ht="13.5" hidden="1">
      <c r="B202" s="18">
        <f ca="1" t="shared" si="16"/>
        <v>0.12950408792000534</v>
      </c>
      <c r="C202" s="18">
        <f>RANK(B202,$B$200:$B$203)</f>
        <v>4</v>
      </c>
      <c r="D202" s="18">
        <f>E109</f>
      </c>
      <c r="E202" s="18">
        <v>3</v>
      </c>
      <c r="F202" s="18">
        <f>VLOOKUP(E202,$C$200:$D$203,2,FALSE)</f>
      </c>
    </row>
    <row r="203" spans="2:6" ht="13.5" hidden="1">
      <c r="B203" s="18">
        <f ca="1" t="shared" si="16"/>
        <v>0.8158947161261025</v>
      </c>
      <c r="C203" s="18">
        <f>RANK(B203,$B$200:$B$203)</f>
        <v>2</v>
      </c>
      <c r="D203" s="18">
        <f>E110</f>
      </c>
      <c r="E203" s="18">
        <v>4</v>
      </c>
      <c r="F203" s="18">
        <f>VLOOKUP(E203,$C$200:$D$203,2,FALSE)</f>
      </c>
    </row>
    <row r="204" spans="1:6" ht="13.5" hidden="1">
      <c r="A204" s="18">
        <v>23</v>
      </c>
      <c r="B204" s="18">
        <f ca="1" t="shared" si="16"/>
        <v>0.5474831013237447</v>
      </c>
      <c r="C204" s="18">
        <f>RANK(B204,$B$204:$B$207)</f>
        <v>3</v>
      </c>
      <c r="D204" s="18">
        <f>E108</f>
      </c>
      <c r="E204" s="18">
        <v>1</v>
      </c>
      <c r="F204" s="18">
        <f>VLOOKUP(E204,$C$204:$D$207,2,FALSE)</f>
      </c>
    </row>
    <row r="205" spans="2:6" ht="13.5" hidden="1">
      <c r="B205" s="18">
        <f ca="1" t="shared" si="16"/>
        <v>0.5224583178692959</v>
      </c>
      <c r="C205" s="18">
        <f>RANK(B205,$B$204:$B$207)</f>
        <v>4</v>
      </c>
      <c r="D205" s="18">
        <f>E109</f>
      </c>
      <c r="E205" s="18">
        <v>2</v>
      </c>
      <c r="F205" s="18">
        <f>VLOOKUP(E205,$C$204:$D$207,2,FALSE)</f>
      </c>
    </row>
    <row r="206" spans="2:6" ht="13.5" hidden="1">
      <c r="B206" s="18">
        <f ca="1" t="shared" si="16"/>
        <v>0.9687872942516726</v>
      </c>
      <c r="C206" s="18">
        <f>RANK(B206,$B$204:$B$207)</f>
        <v>1</v>
      </c>
      <c r="D206" s="18">
        <f>E110</f>
      </c>
      <c r="E206" s="18">
        <v>3</v>
      </c>
      <c r="F206" s="18">
        <f>VLOOKUP(E206,$C$204:$D$207,2,FALSE)</f>
      </c>
    </row>
    <row r="207" spans="2:6" ht="13.5" hidden="1">
      <c r="B207" s="18">
        <f ca="1" t="shared" si="16"/>
        <v>0.7958427496612819</v>
      </c>
      <c r="C207" s="18">
        <f>RANK(B207,$B$204:$B$207)</f>
        <v>2</v>
      </c>
      <c r="D207" s="18">
        <f>E111</f>
      </c>
      <c r="E207" s="18">
        <v>4</v>
      </c>
      <c r="F207" s="18">
        <f>VLOOKUP(E207,$C$204:$D$207,2,FALSE)</f>
      </c>
    </row>
    <row r="208" spans="1:6" ht="13.5" hidden="1">
      <c r="A208" s="18">
        <v>24</v>
      </c>
      <c r="B208" s="18">
        <f ca="1" t="shared" si="16"/>
        <v>0.9923497389111289</v>
      </c>
      <c r="C208" s="18">
        <f>RANK(B208,$B$208:$B$211)</f>
        <v>1</v>
      </c>
      <c r="D208" s="18">
        <f>E109</f>
      </c>
      <c r="E208" s="18">
        <v>1</v>
      </c>
      <c r="F208" s="18">
        <f>VLOOKUP(E208,$C$208:$D$211,2,FALSE)</f>
      </c>
    </row>
    <row r="209" spans="2:6" ht="13.5" hidden="1">
      <c r="B209" s="18">
        <f ca="1" t="shared" si="16"/>
        <v>0.2768161054263487</v>
      </c>
      <c r="C209" s="18">
        <f>RANK(B209,$B$208:$B$211)</f>
        <v>3</v>
      </c>
      <c r="D209" s="18">
        <f>E110</f>
      </c>
      <c r="E209" s="18">
        <v>2</v>
      </c>
      <c r="F209" s="18">
        <f>VLOOKUP(E209,$C$208:$D$211,2,FALSE)</f>
      </c>
    </row>
    <row r="210" spans="2:6" ht="13.5" hidden="1">
      <c r="B210" s="18">
        <f ca="1" t="shared" si="16"/>
        <v>0.7553208614528615</v>
      </c>
      <c r="C210" s="18">
        <f>RANK(B210,$B$208:$B$211)</f>
        <v>2</v>
      </c>
      <c r="D210" s="18">
        <f>E111</f>
      </c>
      <c r="E210" s="18">
        <v>3</v>
      </c>
      <c r="F210" s="18">
        <f>VLOOKUP(E210,$C$208:$D$211,2,FALSE)</f>
      </c>
    </row>
    <row r="211" spans="2:6" ht="13.5" hidden="1">
      <c r="B211" s="18">
        <f ca="1" t="shared" si="16"/>
        <v>0.03711014608241303</v>
      </c>
      <c r="C211" s="18">
        <f>RANK(B211,$B$208:$B$211)</f>
        <v>4</v>
      </c>
      <c r="D211" s="18" t="e">
        <f>E112</f>
        <v>#N/A</v>
      </c>
      <c r="E211" s="18">
        <v>4</v>
      </c>
      <c r="F211" s="18" t="e">
        <f>VLOOKUP(E211,$C$208:$D$211,2,FALSE)</f>
        <v>#N/A</v>
      </c>
    </row>
    <row r="212" spans="1:6" ht="13.5" hidden="1">
      <c r="A212" s="18">
        <v>25</v>
      </c>
      <c r="B212" s="18">
        <f ca="1" t="shared" si="16"/>
        <v>0.8758808725341398</v>
      </c>
      <c r="C212" s="18">
        <f>RANK(B212,$B$212:$B$215)</f>
        <v>1</v>
      </c>
      <c r="D212" s="18">
        <f>E110</f>
      </c>
      <c r="E212" s="18">
        <v>1</v>
      </c>
      <c r="F212" s="18">
        <f>VLOOKUP(E212,$C$212:$D$215,2,FALSE)</f>
      </c>
    </row>
    <row r="213" spans="2:6" ht="13.5" hidden="1">
      <c r="B213" s="18">
        <f ca="1" t="shared" si="16"/>
        <v>0.15990202560696298</v>
      </c>
      <c r="C213" s="18">
        <f>RANK(B213,$B$212:$B$215)</f>
        <v>4</v>
      </c>
      <c r="D213" s="18">
        <f>E111</f>
      </c>
      <c r="E213" s="18">
        <v>2</v>
      </c>
      <c r="F213" s="18" t="e">
        <f>VLOOKUP(E213,$C$212:$D$215,2,FALSE)</f>
        <v>#N/A</v>
      </c>
    </row>
    <row r="214" spans="2:6" ht="13.5" hidden="1">
      <c r="B214" s="18">
        <f ca="1" t="shared" si="16"/>
        <v>0.8725886788737425</v>
      </c>
      <c r="C214" s="18">
        <f>RANK(B214,$B$212:$B$215)</f>
        <v>2</v>
      </c>
      <c r="D214" s="18" t="e">
        <f>E112</f>
        <v>#N/A</v>
      </c>
      <c r="E214" s="18">
        <v>3</v>
      </c>
      <c r="F214" s="18" t="e">
        <f>VLOOKUP(E214,$C$212:$D$215,2,FALSE)</f>
        <v>#N/A</v>
      </c>
    </row>
    <row r="215" spans="2:6" ht="13.5" hidden="1">
      <c r="B215" s="18">
        <f ca="1" t="shared" si="16"/>
        <v>0.7789974887906883</v>
      </c>
      <c r="C215" s="18">
        <f>RANK(B215,$B$212:$B$215)</f>
        <v>3</v>
      </c>
      <c r="D215" s="18" t="e">
        <f>E113</f>
        <v>#N/A</v>
      </c>
      <c r="E215" s="18">
        <v>4</v>
      </c>
      <c r="F215" s="18">
        <f>VLOOKUP(E215,$C$212:$D$215,2,FALSE)</f>
      </c>
    </row>
    <row r="216" ht="13.5" hidden="1"/>
    <row r="217" ht="13.5" hidden="1"/>
    <row r="218" ht="13.5" hidden="1"/>
    <row r="219" ht="13.5" hidden="1"/>
    <row r="220" ht="13.5" hidden="1"/>
    <row r="221" ht="13.5" hidden="1"/>
    <row r="222" ht="13.5" hidden="1"/>
    <row r="223" ht="13.5" hidden="1"/>
    <row r="224" ht="13.5" hidden="1"/>
    <row r="225" ht="13.5" hidden="1"/>
    <row r="226" ht="13.5" hidden="1"/>
    <row r="227" ht="13.5" hidden="1"/>
    <row r="228" ht="13.5" hidden="1"/>
    <row r="229" ht="13.5" hidden="1"/>
    <row r="230" ht="13.5" hidden="1"/>
    <row r="231" ht="13.5" hidden="1"/>
    <row r="232" ht="13.5" hidden="1"/>
    <row r="233" ht="13.5" hidden="1"/>
  </sheetData>
  <mergeCells count="27">
    <mergeCell ref="A1:I1"/>
    <mergeCell ref="A2:B2"/>
    <mergeCell ref="B7:I7"/>
    <mergeCell ref="B9:I9"/>
    <mergeCell ref="B11:I11"/>
    <mergeCell ref="B13:I13"/>
    <mergeCell ref="B15:I15"/>
    <mergeCell ref="B17:I17"/>
    <mergeCell ref="B19:I19"/>
    <mergeCell ref="B21:I21"/>
    <mergeCell ref="B23:I23"/>
    <mergeCell ref="B25:I25"/>
    <mergeCell ref="B27:I27"/>
    <mergeCell ref="B29:I29"/>
    <mergeCell ref="B31:I31"/>
    <mergeCell ref="B33:I33"/>
    <mergeCell ref="B35:I35"/>
    <mergeCell ref="B37:I37"/>
    <mergeCell ref="B39:I39"/>
    <mergeCell ref="B41:I41"/>
    <mergeCell ref="B51:I51"/>
    <mergeCell ref="B53:I53"/>
    <mergeCell ref="B55:I55"/>
    <mergeCell ref="B43:I43"/>
    <mergeCell ref="B45:I45"/>
    <mergeCell ref="B47:I47"/>
    <mergeCell ref="B49:I49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&amp;L「むらログ」　日本語教師の仕事術
http://mongolia.seesaa.net/&amp;R&amp;P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5"/>
  <sheetViews>
    <sheetView showGridLines="0" workbookViewId="0" topLeftCell="A1">
      <selection activeCell="K13" sqref="K13"/>
    </sheetView>
  </sheetViews>
  <sheetFormatPr defaultColWidth="9.00390625" defaultRowHeight="13.5"/>
  <cols>
    <col min="1" max="1" width="10.50390625" style="18" bestFit="1" customWidth="1"/>
    <col min="2" max="16384" width="9.00390625" style="18" customWidth="1"/>
  </cols>
  <sheetData>
    <row r="1" spans="1:9" ht="13.5">
      <c r="A1" s="37" t="s">
        <v>32</v>
      </c>
      <c r="B1" s="37"/>
      <c r="C1" s="37"/>
      <c r="D1" s="37"/>
      <c r="E1" s="37"/>
      <c r="F1" s="37"/>
      <c r="G1" s="37"/>
      <c r="H1" s="37"/>
      <c r="I1" s="37"/>
    </row>
    <row r="2" spans="1:2" ht="13.5">
      <c r="A2" s="38">
        <f ca="1">TODAY()</f>
        <v>39529</v>
      </c>
      <c r="B2" s="38"/>
    </row>
    <row r="3" spans="3:9" ht="13.5">
      <c r="C3" s="19" t="s">
        <v>45</v>
      </c>
      <c r="D3" s="20"/>
      <c r="E3" s="19" t="s">
        <v>10</v>
      </c>
      <c r="F3" s="20"/>
      <c r="G3" s="19" t="s">
        <v>9</v>
      </c>
      <c r="H3" s="21"/>
      <c r="I3" s="21"/>
    </row>
    <row r="4" ht="27" customHeight="1"/>
    <row r="5" ht="13.5">
      <c r="A5" s="18" t="s">
        <v>37</v>
      </c>
    </row>
    <row r="6" ht="15.75" customHeight="1"/>
    <row r="7" spans="1:2" s="23" customFormat="1" ht="27.75" customHeight="1">
      <c r="A7" s="22">
        <f>IF(B7="","",1)</f>
      </c>
      <c r="B7" s="23">
        <f>IF(B86="","",E86)</f>
      </c>
    </row>
    <row r="8" spans="1:8" s="25" customFormat="1" ht="27.75" customHeight="1">
      <c r="A8" s="24">
        <f>IF(B7="","","あ．")</f>
      </c>
      <c r="B8" s="25">
        <f>IF(B7="","",F116)</f>
      </c>
      <c r="C8" s="24">
        <f>IF(B7="","","い．")</f>
      </c>
      <c r="D8" s="25">
        <f>IF(B7="","",F117)</f>
      </c>
      <c r="E8" s="24">
        <f>IF(B7="","","う．")</f>
      </c>
      <c r="F8" s="25">
        <f>IF(B7="","",F118)</f>
      </c>
      <c r="G8" s="24">
        <f>IF(B7="","","え．")</f>
      </c>
      <c r="H8" s="25">
        <f>IF(B7="","",F119)</f>
      </c>
    </row>
    <row r="9" spans="1:2" s="23" customFormat="1" ht="27.75" customHeight="1">
      <c r="A9" s="22">
        <f>IF(B9="","",A7+1)</f>
      </c>
      <c r="B9" s="23">
        <f>IF(B87="","",B87)</f>
      </c>
    </row>
    <row r="10" spans="1:8" s="25" customFormat="1" ht="27.75" customHeight="1">
      <c r="A10" s="24">
        <f>IF(B9="","","あ．")</f>
      </c>
      <c r="B10" s="25">
        <f>IF(B9="","",F120)</f>
      </c>
      <c r="C10" s="24">
        <f>IF(B9="","","い．")</f>
      </c>
      <c r="D10" s="25">
        <f>IF(B9="","",F121)</f>
      </c>
      <c r="E10" s="24">
        <f>IF(B9="","","う．")</f>
      </c>
      <c r="F10" s="25">
        <f>IF(B9="","",F122)</f>
      </c>
      <c r="G10" s="24">
        <f>IF(B9="","","え．")</f>
      </c>
      <c r="H10" s="25">
        <f>IF(B9="","",F123)</f>
      </c>
    </row>
    <row r="11" spans="1:2" s="23" customFormat="1" ht="27.75" customHeight="1">
      <c r="A11" s="22">
        <f>IF(B11="","",A9+1)</f>
      </c>
      <c r="B11" s="23">
        <f>IF(B88="","",B88)</f>
      </c>
    </row>
    <row r="12" spans="1:8" s="25" customFormat="1" ht="27.75" customHeight="1">
      <c r="A12" s="24">
        <f>IF(B11="","","あ．")</f>
      </c>
      <c r="B12" s="25">
        <f>IF(B11="","",F124)</f>
      </c>
      <c r="C12" s="24">
        <f>IF(B11="","","い．")</f>
      </c>
      <c r="D12" s="25">
        <f>IF(B11="","",F125)</f>
      </c>
      <c r="E12" s="24">
        <f>IF(B11="","","う．")</f>
      </c>
      <c r="F12" s="25">
        <f>IF(B11="","",F126)</f>
      </c>
      <c r="G12" s="24">
        <f>IF(B11="","","え．")</f>
      </c>
      <c r="H12" s="25">
        <f>IF(B11="","",F127)</f>
      </c>
    </row>
    <row r="13" spans="1:2" s="23" customFormat="1" ht="27.75" customHeight="1">
      <c r="A13" s="22">
        <f>IF(B13="","",A11+1)</f>
      </c>
      <c r="B13" s="23">
        <f>IF(B89="","",B89)</f>
      </c>
    </row>
    <row r="14" spans="1:8" s="25" customFormat="1" ht="27.75" customHeight="1">
      <c r="A14" s="24">
        <f>IF(B13="","","あ．")</f>
      </c>
      <c r="B14" s="25">
        <f>IF(B13="","",F128)</f>
      </c>
      <c r="C14" s="24">
        <f>IF(B13="","","い．")</f>
      </c>
      <c r="D14" s="25">
        <f>IF(B13="","",F129)</f>
      </c>
      <c r="E14" s="24">
        <f>IF(B13="","","う．")</f>
      </c>
      <c r="F14" s="25">
        <f>IF(B13="","",F130)</f>
      </c>
      <c r="G14" s="24">
        <f>IF(B13="","","え．")</f>
      </c>
      <c r="H14" s="25">
        <f>IF(B13="","",F131)</f>
      </c>
    </row>
    <row r="15" spans="1:2" s="23" customFormat="1" ht="27.75" customHeight="1">
      <c r="A15" s="22">
        <f>IF(B15="","",A13+1)</f>
      </c>
      <c r="B15" s="23">
        <f>IF(B90="","",B90)</f>
      </c>
    </row>
    <row r="16" spans="1:8" s="25" customFormat="1" ht="27.75" customHeight="1">
      <c r="A16" s="24">
        <f>IF(B15="","","あ．")</f>
      </c>
      <c r="B16" s="25">
        <f>IF(B15="","",F132)</f>
      </c>
      <c r="C16" s="24">
        <f>IF(B15="","","い．")</f>
      </c>
      <c r="D16" s="25">
        <f>IF(B15="","",F133)</f>
      </c>
      <c r="E16" s="24">
        <f>IF(B15="","","う．")</f>
      </c>
      <c r="F16" s="25">
        <f>IF(B15="","",F134)</f>
      </c>
      <c r="G16" s="24">
        <f>IF(B15="","","え．")</f>
      </c>
      <c r="H16" s="25">
        <f>IF(B15="","",F135)</f>
      </c>
    </row>
    <row r="17" spans="1:2" s="23" customFormat="1" ht="27.75" customHeight="1">
      <c r="A17" s="22">
        <f>IF(B17="","",A15+1)</f>
      </c>
      <c r="B17" s="23">
        <f>IF(B91="","",B91)</f>
      </c>
    </row>
    <row r="18" spans="1:8" s="25" customFormat="1" ht="27.75" customHeight="1">
      <c r="A18" s="24">
        <f>IF(B17="","","あ．")</f>
      </c>
      <c r="B18" s="25">
        <f>IF(B17="","",F136)</f>
      </c>
      <c r="C18" s="24">
        <f>IF(B17="","","い．")</f>
      </c>
      <c r="D18" s="25">
        <f>IF(B17="","",F137)</f>
      </c>
      <c r="E18" s="24">
        <f>IF(B17="","","う．")</f>
      </c>
      <c r="F18" s="25">
        <f>IF(B17="","",F138)</f>
      </c>
      <c r="G18" s="24">
        <f>IF(B17="","","え．")</f>
      </c>
      <c r="H18" s="25">
        <f>IF(B17="","",F139)</f>
      </c>
    </row>
    <row r="19" spans="1:2" s="23" customFormat="1" ht="27.75" customHeight="1">
      <c r="A19" s="22">
        <f>IF(B19="","",A17+1)</f>
      </c>
      <c r="B19" s="23">
        <f>IF(B92="","",B92)</f>
      </c>
    </row>
    <row r="20" spans="1:8" s="25" customFormat="1" ht="27.75" customHeight="1">
      <c r="A20" s="24">
        <f>IF(B19="","","あ．")</f>
      </c>
      <c r="B20" s="25">
        <f>IF(B19="","",F140)</f>
      </c>
      <c r="C20" s="24">
        <f>IF(B19="","","い．")</f>
      </c>
      <c r="D20" s="25">
        <f>IF(B19="","",F141)</f>
      </c>
      <c r="E20" s="24">
        <f>IF(B19="","","う．")</f>
      </c>
      <c r="F20" s="25">
        <f>IF(B19="","",F142)</f>
      </c>
      <c r="G20" s="24">
        <f>IF(B19="","","え．")</f>
      </c>
      <c r="H20" s="25">
        <f>IF(B19="","",F143)</f>
      </c>
    </row>
    <row r="21" spans="1:2" s="23" customFormat="1" ht="27.75" customHeight="1">
      <c r="A21" s="22">
        <f>IF(B21="","",A19+1)</f>
      </c>
      <c r="B21" s="23">
        <f>IF(B93="","",B93)</f>
      </c>
    </row>
    <row r="22" spans="1:8" s="25" customFormat="1" ht="27.75" customHeight="1">
      <c r="A22" s="24">
        <f>IF(B21="","","あ．")</f>
      </c>
      <c r="B22" s="25">
        <f>IF(B21="","",F144)</f>
      </c>
      <c r="C22" s="24">
        <f>IF(B21="","","い．")</f>
      </c>
      <c r="D22" s="25">
        <f>IF(B21="","",F145)</f>
      </c>
      <c r="E22" s="24">
        <f>IF(B21="","","う．")</f>
      </c>
      <c r="F22" s="25">
        <f>IF(B21="","",F146)</f>
      </c>
      <c r="G22" s="24">
        <f>IF(B21="","","え．")</f>
      </c>
      <c r="H22" s="25">
        <f>IF(B21="","",F147)</f>
      </c>
    </row>
    <row r="23" spans="1:2" s="23" customFormat="1" ht="27.75" customHeight="1">
      <c r="A23" s="22">
        <f>IF(B23="","",A21+1)</f>
      </c>
      <c r="B23" s="23">
        <f>IF(B94="","",B94)</f>
      </c>
    </row>
    <row r="24" spans="1:8" s="25" customFormat="1" ht="27.75" customHeight="1">
      <c r="A24" s="24">
        <f>IF(B23="","","あ．")</f>
      </c>
      <c r="B24" s="25">
        <f>IF(B23="","",F148)</f>
      </c>
      <c r="C24" s="24">
        <f>IF(B23="","","い．")</f>
      </c>
      <c r="D24" s="25">
        <f>IF(B23="","",F149)</f>
      </c>
      <c r="E24" s="24">
        <f>IF(B23="","","う．")</f>
      </c>
      <c r="F24" s="25">
        <f>IF(B23="","",F150)</f>
      </c>
      <c r="G24" s="24">
        <f>IF(B23="","","え．")</f>
      </c>
      <c r="H24" s="25">
        <f>IF(B23="","",F151)</f>
      </c>
    </row>
    <row r="25" spans="1:2" s="23" customFormat="1" ht="27.75" customHeight="1">
      <c r="A25" s="22">
        <f>IF(B25="","",A23+1)</f>
      </c>
      <c r="B25" s="23">
        <f>IF(B95="","",B95)</f>
      </c>
    </row>
    <row r="26" spans="1:8" s="25" customFormat="1" ht="27.75" customHeight="1">
      <c r="A26" s="24">
        <f>IF(B25="","","あ．")</f>
      </c>
      <c r="B26" s="25">
        <f>IF(B25="","",F152)</f>
      </c>
      <c r="C26" s="24">
        <f>IF(B25="","","い．")</f>
      </c>
      <c r="D26" s="25">
        <f>IF(B25="","",F153)</f>
      </c>
      <c r="E26" s="24">
        <f>IF(B25="","","う．")</f>
      </c>
      <c r="F26" s="25">
        <f>IF(B25="","",F154)</f>
      </c>
      <c r="G26" s="24">
        <f>IF(B25="","","え．")</f>
      </c>
      <c r="H26" s="25">
        <f>IF(B25="","",F155)</f>
      </c>
    </row>
    <row r="27" spans="1:2" s="23" customFormat="1" ht="27.75" customHeight="1">
      <c r="A27" s="22">
        <f>IF(B27="","",A25+1)</f>
      </c>
      <c r="B27" s="23">
        <f>IF(B96="","",B96)</f>
      </c>
    </row>
    <row r="28" spans="1:8" s="23" customFormat="1" ht="27.75" customHeight="1">
      <c r="A28" s="24">
        <f>IF(B27="","","あ．")</f>
      </c>
      <c r="B28" s="25">
        <f>IF(B27="","",F156)</f>
      </c>
      <c r="C28" s="24">
        <f>IF(B27="","","い．")</f>
      </c>
      <c r="D28" s="25">
        <f>IF(B27="","",F157)</f>
      </c>
      <c r="E28" s="24">
        <f>IF(B27="","","う．")</f>
      </c>
      <c r="F28" s="25">
        <f>IF(B27="","",F158)</f>
      </c>
      <c r="G28" s="24">
        <f>IF(B27="","","え．")</f>
      </c>
      <c r="H28" s="25">
        <f>IF(B27="","",F159)</f>
      </c>
    </row>
    <row r="29" spans="1:2" s="23" customFormat="1" ht="27.75" customHeight="1">
      <c r="A29" s="22">
        <f>IF(B29="","",A27+1)</f>
      </c>
      <c r="B29" s="23">
        <f>IF(B97="","",B97)</f>
      </c>
    </row>
    <row r="30" spans="1:8" s="23" customFormat="1" ht="27.75" customHeight="1">
      <c r="A30" s="24">
        <f>IF(B29="","","あ．")</f>
      </c>
      <c r="B30" s="25">
        <f>IF(B29="","",F160)</f>
      </c>
      <c r="C30" s="24">
        <f>IF(B29="","","い．")</f>
      </c>
      <c r="D30" s="25">
        <f>IF(B29="","",F161)</f>
      </c>
      <c r="E30" s="24">
        <f>IF(B29="","","う．")</f>
      </c>
      <c r="F30" s="25">
        <f>IF(B29="","",F162)</f>
      </c>
      <c r="G30" s="24">
        <f>IF(B29="","","え．")</f>
      </c>
      <c r="H30" s="25">
        <f>IF(B29="","",F163)</f>
      </c>
    </row>
    <row r="31" spans="1:2" s="23" customFormat="1" ht="27.75" customHeight="1">
      <c r="A31" s="22">
        <f>IF(B31="","",A29+1)</f>
      </c>
      <c r="B31" s="23">
        <f>IF(B98="","",B98)</f>
      </c>
    </row>
    <row r="32" spans="1:8" s="23" customFormat="1" ht="27.75" customHeight="1">
      <c r="A32" s="24">
        <f>IF(B31="","","あ．")</f>
      </c>
      <c r="B32" s="25">
        <f>IF(B31="","",F164)</f>
      </c>
      <c r="C32" s="24">
        <f>IF(B31="","","い．")</f>
      </c>
      <c r="D32" s="25">
        <f>IF(B31="","",F165)</f>
      </c>
      <c r="E32" s="24">
        <f>IF(B31="","","う．")</f>
      </c>
      <c r="F32" s="25">
        <f>IF(B31="","",F166)</f>
      </c>
      <c r="G32" s="24">
        <f>IF(B31="","","え．")</f>
      </c>
      <c r="H32" s="25">
        <f>IF(B31="","",F167)</f>
      </c>
    </row>
    <row r="33" spans="1:2" s="23" customFormat="1" ht="27.75" customHeight="1">
      <c r="A33" s="22">
        <f>IF(B33="","",A31+1)</f>
      </c>
      <c r="B33" s="23">
        <f>IF(B99="","",B99)</f>
      </c>
    </row>
    <row r="34" spans="1:8" s="23" customFormat="1" ht="27.75" customHeight="1">
      <c r="A34" s="24">
        <f>IF(B33="","","あ．")</f>
      </c>
      <c r="B34" s="25">
        <f>IF(B33="","",F168)</f>
      </c>
      <c r="C34" s="24">
        <f>IF(B33="","","い．")</f>
      </c>
      <c r="D34" s="25">
        <f>IF(B33="","",F169)</f>
      </c>
      <c r="E34" s="24">
        <f>IF(B33="","","う．")</f>
      </c>
      <c r="F34" s="25">
        <f>IF(B33="","",F170)</f>
      </c>
      <c r="G34" s="24">
        <f>IF(B33="","","え．")</f>
      </c>
      <c r="H34" s="25">
        <f>IF(B33="","",F171)</f>
      </c>
    </row>
    <row r="35" spans="1:2" s="23" customFormat="1" ht="27.75" customHeight="1">
      <c r="A35" s="22">
        <f>IF(B35="","",A33+1)</f>
      </c>
      <c r="B35" s="23">
        <f>IF(B100="","",B100)</f>
      </c>
    </row>
    <row r="36" spans="1:8" s="23" customFormat="1" ht="27.75" customHeight="1">
      <c r="A36" s="24">
        <f>IF(B35="","","あ．")</f>
      </c>
      <c r="B36" s="25">
        <f>IF(B35="","",F172)</f>
      </c>
      <c r="C36" s="24">
        <f>IF(B35="","","い．")</f>
      </c>
      <c r="D36" s="25">
        <f>IF(B35="","",F173)</f>
      </c>
      <c r="E36" s="24">
        <f>IF(B35="","","う．")</f>
      </c>
      <c r="F36" s="25">
        <f>IF(B35="","",F174)</f>
      </c>
      <c r="G36" s="24">
        <f>IF(B35="","","え．")</f>
      </c>
      <c r="H36" s="25">
        <f>IF(B35="","",F175)</f>
      </c>
    </row>
    <row r="37" spans="1:2" s="23" customFormat="1" ht="27.75" customHeight="1">
      <c r="A37" s="22">
        <f>IF(B37="","",A35+1)</f>
      </c>
      <c r="B37" s="23">
        <f>IF(B101="","",B101)</f>
      </c>
    </row>
    <row r="38" spans="1:8" s="23" customFormat="1" ht="27.75" customHeight="1">
      <c r="A38" s="24">
        <f>IF(B37="","","あ．")</f>
      </c>
      <c r="B38" s="25">
        <f>IF(B37="","",F176)</f>
      </c>
      <c r="C38" s="24">
        <f>IF(B37="","","い．")</f>
      </c>
      <c r="D38" s="25">
        <f>IF(B37="","",F177)</f>
      </c>
      <c r="E38" s="24">
        <f>IF(B37="","","う．")</f>
      </c>
      <c r="F38" s="25">
        <f>IF(B37="","",F178)</f>
      </c>
      <c r="G38" s="24">
        <f>IF(B37="","","え．")</f>
      </c>
      <c r="H38" s="25">
        <f>IF(B37="","",F179)</f>
      </c>
    </row>
    <row r="39" spans="1:2" s="23" customFormat="1" ht="27.75" customHeight="1">
      <c r="A39" s="22">
        <f>IF(B39="","",A37+1)</f>
      </c>
      <c r="B39" s="23">
        <f>IF(B102="","",B102)</f>
      </c>
    </row>
    <row r="40" spans="1:8" s="23" customFormat="1" ht="27.75" customHeight="1">
      <c r="A40" s="24">
        <f>IF(B39="","","あ．")</f>
      </c>
      <c r="B40" s="25">
        <f>IF(B39="","",F180)</f>
      </c>
      <c r="C40" s="24">
        <f>IF(B39="","","い．")</f>
      </c>
      <c r="D40" s="25">
        <f>IF(B39="","",F181)</f>
      </c>
      <c r="E40" s="24">
        <f>IF(B39="","","う．")</f>
      </c>
      <c r="F40" s="25">
        <f>IF(B39="","",F182)</f>
      </c>
      <c r="G40" s="24">
        <f>IF(B39="","","え．")</f>
      </c>
      <c r="H40" s="25">
        <f>IF(B39="","",F183)</f>
      </c>
    </row>
    <row r="41" spans="1:2" s="23" customFormat="1" ht="27.75" customHeight="1">
      <c r="A41" s="22">
        <f>IF(B41="","",A39+1)</f>
      </c>
      <c r="B41" s="23">
        <f>IF(B103="","",B103)</f>
      </c>
    </row>
    <row r="42" spans="1:8" s="23" customFormat="1" ht="27.75" customHeight="1">
      <c r="A42" s="24">
        <f>IF(B41="","","あ．")</f>
      </c>
      <c r="B42" s="25">
        <f>IF(B41="","",F184)</f>
      </c>
      <c r="C42" s="24">
        <f>IF(B41="","","い．")</f>
      </c>
      <c r="D42" s="25">
        <f>IF(B41="","",F185)</f>
      </c>
      <c r="E42" s="24">
        <f>IF(B41="","","う．")</f>
      </c>
      <c r="F42" s="25">
        <f>IF(B41="","",F186)</f>
      </c>
      <c r="G42" s="24">
        <f>IF(B41="","","え．")</f>
      </c>
      <c r="H42" s="25">
        <f>IF(B41="","",F187)</f>
      </c>
    </row>
    <row r="43" spans="1:2" s="23" customFormat="1" ht="27.75" customHeight="1">
      <c r="A43" s="22">
        <f>IF(B43="","",A41+1)</f>
      </c>
      <c r="B43" s="23">
        <f>IF(B104="","",B104)</f>
      </c>
    </row>
    <row r="44" spans="1:8" s="23" customFormat="1" ht="27.75" customHeight="1">
      <c r="A44" s="24">
        <f>IF(B43="","","あ．")</f>
      </c>
      <c r="B44" s="25">
        <f>IF(B43="","",F188)</f>
      </c>
      <c r="C44" s="24">
        <f>IF(B43="","","い．")</f>
      </c>
      <c r="D44" s="25">
        <f>IF(B43="","",F189)</f>
      </c>
      <c r="E44" s="24">
        <f>IF(B43="","","う．")</f>
      </c>
      <c r="F44" s="25">
        <f>IF(B43="","",F190)</f>
      </c>
      <c r="G44" s="24">
        <f>IF(B43="","","え．")</f>
      </c>
      <c r="H44" s="25">
        <f>IF(B43="","",F191)</f>
      </c>
    </row>
    <row r="45" spans="1:2" s="23" customFormat="1" ht="27.75" customHeight="1">
      <c r="A45" s="22">
        <f>IF(B45="","",A43+1)</f>
      </c>
      <c r="B45" s="23">
        <f>IF(B105="","",B105)</f>
      </c>
    </row>
    <row r="46" spans="1:8" s="23" customFormat="1" ht="27.75" customHeight="1">
      <c r="A46" s="24">
        <f>IF(B45="","","あ．")</f>
      </c>
      <c r="B46" s="25">
        <f>IF(B45="","",F192)</f>
      </c>
      <c r="C46" s="24">
        <f>IF(B45="","","い．")</f>
      </c>
      <c r="D46" s="25">
        <f>IF(B45="","",F193)</f>
      </c>
      <c r="E46" s="24">
        <f>IF(B45="","","う．")</f>
      </c>
      <c r="F46" s="25">
        <f>IF(B45="","",F194)</f>
      </c>
      <c r="G46" s="24">
        <f>IF(B45="","","え．")</f>
      </c>
      <c r="H46" s="25">
        <f>IF(B45="","",F195)</f>
      </c>
    </row>
    <row r="47" spans="1:2" s="23" customFormat="1" ht="27.75" customHeight="1">
      <c r="A47" s="22">
        <f>IF(B47="","",A45+1)</f>
      </c>
      <c r="B47" s="23">
        <f>IF(B106="","",B106)</f>
      </c>
    </row>
    <row r="48" spans="1:8" s="23" customFormat="1" ht="27.75" customHeight="1">
      <c r="A48" s="24">
        <f>IF(B47="","","あ．")</f>
      </c>
      <c r="B48" s="25">
        <f>IF(B47="","",F196)</f>
      </c>
      <c r="C48" s="24">
        <f>IF(B47="","","い．")</f>
      </c>
      <c r="D48" s="25">
        <f>IF(B47="","",F197)</f>
      </c>
      <c r="E48" s="24">
        <f>IF(B47="","","う．")</f>
      </c>
      <c r="F48" s="25">
        <f>IF(B47="","",F198)</f>
      </c>
      <c r="G48" s="24">
        <f>IF(B47="","","え．")</f>
      </c>
      <c r="H48" s="25">
        <f>IF(B47="","",F199)</f>
      </c>
    </row>
    <row r="49" spans="1:2" s="23" customFormat="1" ht="27.75" customHeight="1">
      <c r="A49" s="22">
        <f>IF(B49="","",A47+1)</f>
      </c>
      <c r="B49" s="23">
        <f>IF(B107="","",B107)</f>
      </c>
    </row>
    <row r="50" spans="1:8" s="23" customFormat="1" ht="27.75" customHeight="1">
      <c r="A50" s="24">
        <f>IF(B49="","","あ．")</f>
      </c>
      <c r="B50" s="25">
        <f>IF(B49="","",F200)</f>
      </c>
      <c r="C50" s="24">
        <f>IF(B49="","","い．")</f>
      </c>
      <c r="D50" s="25">
        <f>IF(B49="","",F201)</f>
      </c>
      <c r="E50" s="24">
        <f>IF(B49="","","う．")</f>
      </c>
      <c r="F50" s="25">
        <f>IF(B49="","",F202)</f>
      </c>
      <c r="G50" s="24">
        <f>IF(B49="","","え．")</f>
      </c>
      <c r="H50" s="25">
        <f>IF(B49="","",F203)</f>
      </c>
    </row>
    <row r="51" spans="1:2" s="23" customFormat="1" ht="27.75" customHeight="1">
      <c r="A51" s="22">
        <f>IF(B51="","",A49+1)</f>
      </c>
      <c r="B51" s="23">
        <f>IF(B108="","",B108)</f>
      </c>
    </row>
    <row r="52" spans="1:8" s="23" customFormat="1" ht="27.75" customHeight="1">
      <c r="A52" s="24">
        <f>IF(B51="","","あ．")</f>
      </c>
      <c r="B52" s="25">
        <f>IF(B51="","",F204)</f>
      </c>
      <c r="C52" s="24">
        <f>IF(B51="","","い．")</f>
      </c>
      <c r="D52" s="25">
        <f>IF(B51="","",F205)</f>
      </c>
      <c r="E52" s="24">
        <f>IF(B51="","","う．")</f>
      </c>
      <c r="F52" s="25">
        <f>IF(B51="","",F206)</f>
      </c>
      <c r="G52" s="24">
        <f>IF(B51="","","え．")</f>
      </c>
      <c r="H52" s="25">
        <f>IF(B51="","",F207)</f>
      </c>
    </row>
    <row r="53" spans="1:2" s="23" customFormat="1" ht="27.75" customHeight="1">
      <c r="A53" s="22">
        <f>IF(B53="","",A51+1)</f>
      </c>
      <c r="B53" s="23">
        <f>IF(B109="","",B109)</f>
      </c>
    </row>
    <row r="54" spans="1:8" s="23" customFormat="1" ht="27.75" customHeight="1">
      <c r="A54" s="24">
        <f>IF(B53="","","あ．")</f>
      </c>
      <c r="B54" s="25">
        <f>IF(B53="","",F208)</f>
      </c>
      <c r="C54" s="24">
        <f>IF(B53="","","い．")</f>
      </c>
      <c r="D54" s="25">
        <f>IF(B53="","",F209)</f>
      </c>
      <c r="E54" s="24">
        <f>IF(B53="","","う．")</f>
      </c>
      <c r="F54" s="25">
        <f>IF(B53="","",F210)</f>
      </c>
      <c r="G54" s="24">
        <f>IF(B53="","","え．")</f>
      </c>
      <c r="H54" s="25">
        <f>IF(B53="","",F211)</f>
      </c>
    </row>
    <row r="55" spans="1:2" s="23" customFormat="1" ht="27.75" customHeight="1">
      <c r="A55" s="22">
        <f>IF(B55="","",A53+1)</f>
      </c>
      <c r="B55" s="23">
        <f>IF(B110="","",B110)</f>
      </c>
    </row>
    <row r="56" spans="1:8" s="23" customFormat="1" ht="27.75" customHeight="1">
      <c r="A56" s="24">
        <f>IF(B55="","","あ．")</f>
      </c>
      <c r="B56" s="25">
        <f>IF(B55="","",F212)</f>
      </c>
      <c r="C56" s="24">
        <f>IF(B55="","","い．")</f>
      </c>
      <c r="D56" s="25">
        <f>IF(B55="","",F213)</f>
      </c>
      <c r="E56" s="24">
        <f>IF(B55="","","う．")</f>
      </c>
      <c r="F56" s="25">
        <f>IF(B55="","",F214)</f>
      </c>
      <c r="G56" s="24">
        <f>IF(B55="","","え．")</f>
      </c>
      <c r="H56" s="25">
        <f>IF(B55="","",F215)</f>
      </c>
    </row>
    <row r="57" s="23" customFormat="1" ht="27.75" customHeight="1"/>
    <row r="58" spans="2:10" ht="13.5" hidden="1">
      <c r="B58" s="18">
        <f>'語彙表'!B4</f>
        <v>0</v>
      </c>
      <c r="C58" s="18">
        <f aca="true" t="shared" si="0" ref="C58:C83">CODE(B58)</f>
        <v>48</v>
      </c>
      <c r="D58" s="18" t="str">
        <f aca="true" t="shared" si="1" ref="D58:D83">IF(C58&gt;9600,"漢字",IF(C58&gt;9350,"カタカナ","ひらがな"))</f>
        <v>ひらがな</v>
      </c>
      <c r="E58" s="18">
        <f>IF(D58="漢字",COUNTIF($D$58:D58,"漢字"),"")</f>
      </c>
      <c r="F58" s="18">
        <f aca="true" t="shared" si="2" ref="F58:F82">B58</f>
        <v>0</v>
      </c>
      <c r="G58" s="18">
        <v>1</v>
      </c>
      <c r="H58" s="18" t="e">
        <f aca="true" t="shared" si="3" ref="H58:H83">VLOOKUP(G58,$E$58:$F$82,2,FALSE)</f>
        <v>#N/A</v>
      </c>
      <c r="I58" s="18">
        <f aca="true" t="shared" si="4" ref="I58:I83">IF(ISERROR(H58),"",H58)</f>
      </c>
      <c r="J58" s="18">
        <f>IF(I58="","",VLOOKUP(I58,'語彙表'!B4:C28,2,FALSE))</f>
      </c>
    </row>
    <row r="59" spans="2:10" ht="13.5" hidden="1">
      <c r="B59" s="18">
        <f>'語彙表'!B5</f>
        <v>0</v>
      </c>
      <c r="C59" s="18">
        <f t="shared" si="0"/>
        <v>48</v>
      </c>
      <c r="D59" s="18" t="str">
        <f t="shared" si="1"/>
        <v>ひらがな</v>
      </c>
      <c r="E59" s="18">
        <f>IF(D59="漢字",COUNTIF($D$58:D59,"漢字"),"")</f>
      </c>
      <c r="F59" s="18">
        <f t="shared" si="2"/>
        <v>0</v>
      </c>
      <c r="G59" s="18">
        <v>2</v>
      </c>
      <c r="H59" s="18" t="e">
        <f t="shared" si="3"/>
        <v>#N/A</v>
      </c>
      <c r="I59" s="18">
        <f t="shared" si="4"/>
      </c>
      <c r="J59" s="18">
        <f>IF(I59="","",VLOOKUP(I59,'語彙表'!B5:C29,2,FALSE))</f>
      </c>
    </row>
    <row r="60" spans="2:10" ht="13.5" hidden="1">
      <c r="B60" s="18">
        <f>'語彙表'!B6</f>
        <v>0</v>
      </c>
      <c r="C60" s="18">
        <f t="shared" si="0"/>
        <v>48</v>
      </c>
      <c r="D60" s="18" t="str">
        <f t="shared" si="1"/>
        <v>ひらがな</v>
      </c>
      <c r="E60" s="18">
        <f>IF(D60="漢字",COUNTIF($D$58:D60,"漢字"),"")</f>
      </c>
      <c r="F60" s="18">
        <f t="shared" si="2"/>
        <v>0</v>
      </c>
      <c r="G60" s="18">
        <v>3</v>
      </c>
      <c r="H60" s="18" t="e">
        <f t="shared" si="3"/>
        <v>#N/A</v>
      </c>
      <c r="I60" s="18">
        <f t="shared" si="4"/>
      </c>
      <c r="J60" s="18">
        <f>IF(I60="","",VLOOKUP(I60,'語彙表'!B6:C30,2,FALSE))</f>
      </c>
    </row>
    <row r="61" spans="2:10" ht="13.5" hidden="1">
      <c r="B61" s="18">
        <f>'語彙表'!B7</f>
        <v>0</v>
      </c>
      <c r="C61" s="18">
        <f t="shared" si="0"/>
        <v>48</v>
      </c>
      <c r="D61" s="18" t="str">
        <f t="shared" si="1"/>
        <v>ひらがな</v>
      </c>
      <c r="E61" s="18">
        <f>IF(D61="漢字",COUNTIF($D$58:D61,"漢字"),"")</f>
      </c>
      <c r="F61" s="18">
        <f t="shared" si="2"/>
        <v>0</v>
      </c>
      <c r="G61" s="18">
        <v>4</v>
      </c>
      <c r="H61" s="18" t="e">
        <f t="shared" si="3"/>
        <v>#N/A</v>
      </c>
      <c r="I61" s="18">
        <f t="shared" si="4"/>
      </c>
      <c r="J61" s="18">
        <f>IF(I61="","",VLOOKUP(I61,'語彙表'!B7:C31,2,FALSE))</f>
      </c>
    </row>
    <row r="62" spans="2:10" ht="13.5" hidden="1">
      <c r="B62" s="18">
        <f>'語彙表'!B8</f>
        <v>0</v>
      </c>
      <c r="C62" s="18">
        <f t="shared" si="0"/>
        <v>48</v>
      </c>
      <c r="D62" s="18" t="str">
        <f t="shared" si="1"/>
        <v>ひらがな</v>
      </c>
      <c r="E62" s="18">
        <f>IF(D62="漢字",COUNTIF($D$58:D62,"漢字"),"")</f>
      </c>
      <c r="F62" s="18">
        <f t="shared" si="2"/>
        <v>0</v>
      </c>
      <c r="G62" s="18">
        <v>5</v>
      </c>
      <c r="H62" s="18" t="e">
        <f t="shared" si="3"/>
        <v>#N/A</v>
      </c>
      <c r="I62" s="18">
        <f t="shared" si="4"/>
      </c>
      <c r="J62" s="18">
        <f>IF(I62="","",VLOOKUP(I62,'語彙表'!B8:C32,2,FALSE))</f>
      </c>
    </row>
    <row r="63" spans="2:10" ht="13.5" hidden="1">
      <c r="B63" s="18">
        <f>'語彙表'!B9</f>
        <v>0</v>
      </c>
      <c r="C63" s="18">
        <f t="shared" si="0"/>
        <v>48</v>
      </c>
      <c r="D63" s="18" t="str">
        <f t="shared" si="1"/>
        <v>ひらがな</v>
      </c>
      <c r="E63" s="18">
        <f>IF(D63="漢字",COUNTIF($D$58:D63,"漢字"),"")</f>
      </c>
      <c r="F63" s="18">
        <f t="shared" si="2"/>
        <v>0</v>
      </c>
      <c r="G63" s="18">
        <v>6</v>
      </c>
      <c r="H63" s="18" t="e">
        <f t="shared" si="3"/>
        <v>#N/A</v>
      </c>
      <c r="I63" s="18">
        <f t="shared" si="4"/>
      </c>
      <c r="J63" s="18">
        <f>IF(I63="","",VLOOKUP(I63,'語彙表'!B9:C33,2,FALSE))</f>
      </c>
    </row>
    <row r="64" spans="2:10" ht="13.5" hidden="1">
      <c r="B64" s="18">
        <f>'語彙表'!B10</f>
        <v>0</v>
      </c>
      <c r="C64" s="18">
        <f t="shared" si="0"/>
        <v>48</v>
      </c>
      <c r="D64" s="18" t="str">
        <f t="shared" si="1"/>
        <v>ひらがな</v>
      </c>
      <c r="E64" s="18">
        <f>IF(D64="漢字",COUNTIF($D$58:D64,"漢字"),"")</f>
      </c>
      <c r="F64" s="18">
        <f t="shared" si="2"/>
        <v>0</v>
      </c>
      <c r="G64" s="18">
        <v>7</v>
      </c>
      <c r="H64" s="18" t="e">
        <f t="shared" si="3"/>
        <v>#N/A</v>
      </c>
      <c r="I64" s="18">
        <f t="shared" si="4"/>
      </c>
      <c r="J64" s="18">
        <f>IF(I64="","",VLOOKUP(I64,'語彙表'!B10:C34,2,FALSE))</f>
      </c>
    </row>
    <row r="65" spans="2:10" ht="13.5" hidden="1">
      <c r="B65" s="18">
        <f>'語彙表'!B11</f>
        <v>0</v>
      </c>
      <c r="C65" s="18">
        <f t="shared" si="0"/>
        <v>48</v>
      </c>
      <c r="D65" s="18" t="str">
        <f t="shared" si="1"/>
        <v>ひらがな</v>
      </c>
      <c r="E65" s="18">
        <f>IF(D65="漢字",COUNTIF($D$58:D65,"漢字"),"")</f>
      </c>
      <c r="F65" s="18">
        <f t="shared" si="2"/>
        <v>0</v>
      </c>
      <c r="G65" s="18">
        <v>8</v>
      </c>
      <c r="H65" s="18" t="e">
        <f t="shared" si="3"/>
        <v>#N/A</v>
      </c>
      <c r="I65" s="18">
        <f t="shared" si="4"/>
      </c>
      <c r="J65" s="18">
        <f>IF(I65="","",VLOOKUP(I65,'語彙表'!B11:C35,2,FALSE))</f>
      </c>
    </row>
    <row r="66" spans="2:10" ht="13.5" hidden="1">
      <c r="B66" s="18">
        <f>'語彙表'!B12</f>
        <v>0</v>
      </c>
      <c r="C66" s="18">
        <f t="shared" si="0"/>
        <v>48</v>
      </c>
      <c r="D66" s="18" t="str">
        <f t="shared" si="1"/>
        <v>ひらがな</v>
      </c>
      <c r="E66" s="18">
        <f>IF(D66="漢字",COUNTIF($D$58:D66,"漢字"),"")</f>
      </c>
      <c r="F66" s="18">
        <f t="shared" si="2"/>
        <v>0</v>
      </c>
      <c r="G66" s="18">
        <v>9</v>
      </c>
      <c r="H66" s="18" t="e">
        <f t="shared" si="3"/>
        <v>#N/A</v>
      </c>
      <c r="I66" s="18">
        <f t="shared" si="4"/>
      </c>
      <c r="J66" s="18">
        <f>IF(I66="","",VLOOKUP(I66,'語彙表'!B12:C36,2,FALSE))</f>
      </c>
    </row>
    <row r="67" spans="2:10" ht="13.5" hidden="1">
      <c r="B67" s="18">
        <f>'語彙表'!B13</f>
        <v>0</v>
      </c>
      <c r="C67" s="18">
        <f t="shared" si="0"/>
        <v>48</v>
      </c>
      <c r="D67" s="18" t="str">
        <f t="shared" si="1"/>
        <v>ひらがな</v>
      </c>
      <c r="E67" s="18">
        <f>IF(D67="漢字",COUNTIF($D$58:D67,"漢字"),"")</f>
      </c>
      <c r="F67" s="18">
        <f t="shared" si="2"/>
        <v>0</v>
      </c>
      <c r="G67" s="18">
        <v>10</v>
      </c>
      <c r="H67" s="18" t="e">
        <f t="shared" si="3"/>
        <v>#N/A</v>
      </c>
      <c r="I67" s="18">
        <f t="shared" si="4"/>
      </c>
      <c r="J67" s="18">
        <f>IF(I67="","",VLOOKUP(I67,'語彙表'!B13:C37,2,FALSE))</f>
      </c>
    </row>
    <row r="68" spans="2:10" ht="13.5" hidden="1">
      <c r="B68" s="18">
        <f>'語彙表'!B14</f>
        <v>0</v>
      </c>
      <c r="C68" s="18">
        <f t="shared" si="0"/>
        <v>48</v>
      </c>
      <c r="D68" s="18" t="str">
        <f t="shared" si="1"/>
        <v>ひらがな</v>
      </c>
      <c r="E68" s="18">
        <f>IF(D68="漢字",COUNTIF($D$58:D68,"漢字"),"")</f>
      </c>
      <c r="F68" s="18">
        <f t="shared" si="2"/>
        <v>0</v>
      </c>
      <c r="G68" s="18">
        <v>11</v>
      </c>
      <c r="H68" s="18" t="e">
        <f t="shared" si="3"/>
        <v>#N/A</v>
      </c>
      <c r="I68" s="18">
        <f t="shared" si="4"/>
      </c>
      <c r="J68" s="18">
        <f>IF(I68="","",VLOOKUP(I68,'語彙表'!B14:C38,2,FALSE))</f>
      </c>
    </row>
    <row r="69" spans="2:10" ht="13.5" hidden="1">
      <c r="B69" s="18">
        <f>'語彙表'!B15</f>
        <v>0</v>
      </c>
      <c r="C69" s="18">
        <f t="shared" si="0"/>
        <v>48</v>
      </c>
      <c r="D69" s="18" t="str">
        <f t="shared" si="1"/>
        <v>ひらがな</v>
      </c>
      <c r="E69" s="18">
        <f>IF(D69="漢字",COUNTIF($D$58:D69,"漢字"),"")</f>
      </c>
      <c r="F69" s="18">
        <f t="shared" si="2"/>
        <v>0</v>
      </c>
      <c r="G69" s="18">
        <v>12</v>
      </c>
      <c r="H69" s="18" t="e">
        <f t="shared" si="3"/>
        <v>#N/A</v>
      </c>
      <c r="I69" s="18">
        <f t="shared" si="4"/>
      </c>
      <c r="J69" s="18">
        <f>IF(I69="","",VLOOKUP(I69,'語彙表'!B15:C39,2,FALSE))</f>
      </c>
    </row>
    <row r="70" spans="2:10" ht="13.5" hidden="1">
      <c r="B70" s="18">
        <f>'語彙表'!B16</f>
        <v>0</v>
      </c>
      <c r="C70" s="18">
        <f t="shared" si="0"/>
        <v>48</v>
      </c>
      <c r="D70" s="18" t="str">
        <f t="shared" si="1"/>
        <v>ひらがな</v>
      </c>
      <c r="E70" s="18">
        <f>IF(D70="漢字",COUNTIF($D$58:D70,"漢字"),"")</f>
      </c>
      <c r="F70" s="18">
        <f t="shared" si="2"/>
        <v>0</v>
      </c>
      <c r="G70" s="18">
        <v>13</v>
      </c>
      <c r="H70" s="18" t="e">
        <f t="shared" si="3"/>
        <v>#N/A</v>
      </c>
      <c r="I70" s="18">
        <f t="shared" si="4"/>
      </c>
      <c r="J70" s="18">
        <f>IF(I70="","",VLOOKUP(I70,'語彙表'!B16:C40,2,FALSE))</f>
      </c>
    </row>
    <row r="71" spans="2:10" ht="13.5" hidden="1">
      <c r="B71" s="18">
        <f>'語彙表'!B17</f>
        <v>0</v>
      </c>
      <c r="C71" s="18">
        <f t="shared" si="0"/>
        <v>48</v>
      </c>
      <c r="D71" s="18" t="str">
        <f t="shared" si="1"/>
        <v>ひらがな</v>
      </c>
      <c r="E71" s="18">
        <f>IF(D71="漢字",COUNTIF($D$58:D71,"漢字"),"")</f>
      </c>
      <c r="F71" s="18">
        <f t="shared" si="2"/>
        <v>0</v>
      </c>
      <c r="G71" s="18">
        <v>14</v>
      </c>
      <c r="H71" s="18" t="e">
        <f t="shared" si="3"/>
        <v>#N/A</v>
      </c>
      <c r="I71" s="18">
        <f t="shared" si="4"/>
      </c>
      <c r="J71" s="18">
        <f>IF(I71="","",VLOOKUP(I71,'語彙表'!B17:C41,2,FALSE))</f>
      </c>
    </row>
    <row r="72" spans="2:10" ht="13.5" hidden="1">
      <c r="B72" s="18">
        <f>'語彙表'!B18</f>
        <v>0</v>
      </c>
      <c r="C72" s="18">
        <f t="shared" si="0"/>
        <v>48</v>
      </c>
      <c r="D72" s="18" t="str">
        <f t="shared" si="1"/>
        <v>ひらがな</v>
      </c>
      <c r="E72" s="18">
        <f>IF(D72="漢字",COUNTIF($D$58:D72,"漢字"),"")</f>
      </c>
      <c r="F72" s="18">
        <f t="shared" si="2"/>
        <v>0</v>
      </c>
      <c r="G72" s="18">
        <v>15</v>
      </c>
      <c r="H72" s="18" t="e">
        <f t="shared" si="3"/>
        <v>#N/A</v>
      </c>
      <c r="I72" s="18">
        <f t="shared" si="4"/>
      </c>
      <c r="J72" s="18">
        <f>IF(I72="","",VLOOKUP(I72,'語彙表'!B18:C42,2,FALSE))</f>
      </c>
    </row>
    <row r="73" spans="2:10" ht="13.5" hidden="1">
      <c r="B73" s="18">
        <f>'語彙表'!B19</f>
        <v>0</v>
      </c>
      <c r="C73" s="18">
        <f t="shared" si="0"/>
        <v>48</v>
      </c>
      <c r="D73" s="18" t="str">
        <f t="shared" si="1"/>
        <v>ひらがな</v>
      </c>
      <c r="E73" s="18">
        <f>IF(D73="漢字",COUNTIF($D$58:D73,"漢字"),"")</f>
      </c>
      <c r="F73" s="18">
        <f t="shared" si="2"/>
        <v>0</v>
      </c>
      <c r="G73" s="18">
        <v>16</v>
      </c>
      <c r="H73" s="18" t="e">
        <f t="shared" si="3"/>
        <v>#N/A</v>
      </c>
      <c r="I73" s="18">
        <f t="shared" si="4"/>
      </c>
      <c r="J73" s="18">
        <f>IF(I73="","",VLOOKUP(I73,'語彙表'!B19:C43,2,FALSE))</f>
      </c>
    </row>
    <row r="74" spans="2:10" ht="13.5" hidden="1">
      <c r="B74" s="18">
        <f>'語彙表'!B20</f>
        <v>0</v>
      </c>
      <c r="C74" s="18">
        <f t="shared" si="0"/>
        <v>48</v>
      </c>
      <c r="D74" s="18" t="str">
        <f t="shared" si="1"/>
        <v>ひらがな</v>
      </c>
      <c r="E74" s="18">
        <f>IF(D74="漢字",COUNTIF($D$58:D74,"漢字"),"")</f>
      </c>
      <c r="F74" s="18">
        <f t="shared" si="2"/>
        <v>0</v>
      </c>
      <c r="G74" s="18">
        <v>17</v>
      </c>
      <c r="H74" s="18" t="e">
        <f t="shared" si="3"/>
        <v>#N/A</v>
      </c>
      <c r="I74" s="18">
        <f t="shared" si="4"/>
      </c>
      <c r="J74" s="18">
        <f>IF(I74="","",VLOOKUP(I74,'語彙表'!B20:C44,2,FALSE))</f>
      </c>
    </row>
    <row r="75" spans="2:10" ht="13.5" hidden="1">
      <c r="B75" s="18">
        <f>'語彙表'!B21</f>
        <v>0</v>
      </c>
      <c r="C75" s="18">
        <f t="shared" si="0"/>
        <v>48</v>
      </c>
      <c r="D75" s="18" t="str">
        <f t="shared" si="1"/>
        <v>ひらがな</v>
      </c>
      <c r="E75" s="18">
        <f>IF(D75="漢字",COUNTIF($D$58:D75,"漢字"),"")</f>
      </c>
      <c r="F75" s="18">
        <f t="shared" si="2"/>
        <v>0</v>
      </c>
      <c r="G75" s="18">
        <v>18</v>
      </c>
      <c r="H75" s="18" t="e">
        <f t="shared" si="3"/>
        <v>#N/A</v>
      </c>
      <c r="I75" s="18">
        <f t="shared" si="4"/>
      </c>
      <c r="J75" s="18">
        <f>IF(I75="","",VLOOKUP(I75,'語彙表'!B21:C45,2,FALSE))</f>
      </c>
    </row>
    <row r="76" spans="2:10" ht="13.5" hidden="1">
      <c r="B76" s="18">
        <f>'語彙表'!B22</f>
        <v>0</v>
      </c>
      <c r="C76" s="18">
        <f t="shared" si="0"/>
        <v>48</v>
      </c>
      <c r="D76" s="18" t="str">
        <f t="shared" si="1"/>
        <v>ひらがな</v>
      </c>
      <c r="E76" s="18">
        <f>IF(D76="漢字",COUNTIF($D$58:D76,"漢字"),"")</f>
      </c>
      <c r="F76" s="18">
        <f t="shared" si="2"/>
        <v>0</v>
      </c>
      <c r="G76" s="18">
        <v>19</v>
      </c>
      <c r="H76" s="18" t="e">
        <f t="shared" si="3"/>
        <v>#N/A</v>
      </c>
      <c r="I76" s="18">
        <f t="shared" si="4"/>
      </c>
      <c r="J76" s="18">
        <f>IF(I76="","",VLOOKUP(I76,'語彙表'!B22:C46,2,FALSE))</f>
      </c>
    </row>
    <row r="77" spans="2:10" ht="13.5" hidden="1">
      <c r="B77" s="18">
        <f>'語彙表'!B23</f>
        <v>0</v>
      </c>
      <c r="C77" s="18">
        <f t="shared" si="0"/>
        <v>48</v>
      </c>
      <c r="D77" s="18" t="str">
        <f t="shared" si="1"/>
        <v>ひらがな</v>
      </c>
      <c r="E77" s="18">
        <f>IF(D77="漢字",COUNTIF($D$58:D77,"漢字"),"")</f>
      </c>
      <c r="F77" s="18">
        <f t="shared" si="2"/>
        <v>0</v>
      </c>
      <c r="G77" s="18">
        <v>20</v>
      </c>
      <c r="H77" s="18" t="e">
        <f t="shared" si="3"/>
        <v>#N/A</v>
      </c>
      <c r="I77" s="18">
        <f t="shared" si="4"/>
      </c>
      <c r="J77" s="18">
        <f>IF(I77="","",VLOOKUP(I77,'語彙表'!B23:C47,2,FALSE))</f>
      </c>
    </row>
    <row r="78" spans="2:10" ht="13.5" hidden="1">
      <c r="B78" s="18">
        <f>'語彙表'!B24</f>
        <v>0</v>
      </c>
      <c r="C78" s="18">
        <f t="shared" si="0"/>
        <v>48</v>
      </c>
      <c r="D78" s="18" t="str">
        <f t="shared" si="1"/>
        <v>ひらがな</v>
      </c>
      <c r="E78" s="18">
        <f>IF(D78="漢字",COUNTIF($D$58:D78,"漢字"),"")</f>
      </c>
      <c r="F78" s="18">
        <f t="shared" si="2"/>
        <v>0</v>
      </c>
      <c r="G78" s="18">
        <v>21</v>
      </c>
      <c r="H78" s="18" t="e">
        <f t="shared" si="3"/>
        <v>#N/A</v>
      </c>
      <c r="I78" s="18">
        <f t="shared" si="4"/>
      </c>
      <c r="J78" s="18">
        <f>IF(I78="","",VLOOKUP(I78,'語彙表'!B24:C48,2,FALSE))</f>
      </c>
    </row>
    <row r="79" spans="2:10" ht="13.5" hidden="1">
      <c r="B79" s="18">
        <f>'語彙表'!B25</f>
        <v>0</v>
      </c>
      <c r="C79" s="18">
        <f t="shared" si="0"/>
        <v>48</v>
      </c>
      <c r="D79" s="18" t="str">
        <f t="shared" si="1"/>
        <v>ひらがな</v>
      </c>
      <c r="E79" s="18">
        <f>IF(D79="漢字",COUNTIF($D$58:D79,"漢字"),"")</f>
      </c>
      <c r="F79" s="18">
        <f t="shared" si="2"/>
        <v>0</v>
      </c>
      <c r="G79" s="18">
        <v>22</v>
      </c>
      <c r="H79" s="18" t="e">
        <f t="shared" si="3"/>
        <v>#N/A</v>
      </c>
      <c r="I79" s="18">
        <f t="shared" si="4"/>
      </c>
      <c r="J79" s="18">
        <f>IF(I79="","",VLOOKUP(I79,'語彙表'!B25:C49,2,FALSE))</f>
      </c>
    </row>
    <row r="80" spans="2:10" ht="13.5" hidden="1">
      <c r="B80" s="18">
        <f>'語彙表'!B26</f>
        <v>0</v>
      </c>
      <c r="C80" s="18">
        <f t="shared" si="0"/>
        <v>48</v>
      </c>
      <c r="D80" s="18" t="str">
        <f t="shared" si="1"/>
        <v>ひらがな</v>
      </c>
      <c r="E80" s="18">
        <f>IF(D80="漢字",COUNTIF($D$58:D80,"漢字"),"")</f>
      </c>
      <c r="F80" s="18">
        <f t="shared" si="2"/>
        <v>0</v>
      </c>
      <c r="G80" s="18">
        <v>23</v>
      </c>
      <c r="H80" s="18" t="e">
        <f t="shared" si="3"/>
        <v>#N/A</v>
      </c>
      <c r="I80" s="18">
        <f t="shared" si="4"/>
      </c>
      <c r="J80" s="18">
        <f>IF(I80="","",VLOOKUP(I80,'語彙表'!B26:C50,2,FALSE))</f>
      </c>
    </row>
    <row r="81" spans="2:10" ht="13.5" hidden="1">
      <c r="B81" s="18">
        <f>'語彙表'!B27</f>
        <v>0</v>
      </c>
      <c r="C81" s="18">
        <f t="shared" si="0"/>
        <v>48</v>
      </c>
      <c r="D81" s="18" t="str">
        <f t="shared" si="1"/>
        <v>ひらがな</v>
      </c>
      <c r="E81" s="18">
        <f>IF(D81="漢字",COUNTIF($D$58:D81,"漢字"),"")</f>
      </c>
      <c r="F81" s="18">
        <f t="shared" si="2"/>
        <v>0</v>
      </c>
      <c r="G81" s="18">
        <v>24</v>
      </c>
      <c r="H81" s="18" t="e">
        <f t="shared" si="3"/>
        <v>#N/A</v>
      </c>
      <c r="I81" s="18">
        <f t="shared" si="4"/>
      </c>
      <c r="J81" s="18">
        <f>IF(I81="","",VLOOKUP(I81,'語彙表'!B27:C51,2,FALSE))</f>
      </c>
    </row>
    <row r="82" spans="2:10" ht="13.5" hidden="1">
      <c r="B82" s="18">
        <f>'語彙表'!B28</f>
        <v>0</v>
      </c>
      <c r="C82" s="18">
        <f t="shared" si="0"/>
        <v>48</v>
      </c>
      <c r="D82" s="18" t="str">
        <f t="shared" si="1"/>
        <v>ひらがな</v>
      </c>
      <c r="E82" s="18">
        <f>IF(D82="漢字",COUNTIF($D$58:D82,"漢字"),"")</f>
      </c>
      <c r="F82" s="18">
        <f t="shared" si="2"/>
        <v>0</v>
      </c>
      <c r="G82" s="18">
        <v>25</v>
      </c>
      <c r="H82" s="18" t="e">
        <f t="shared" si="3"/>
        <v>#N/A</v>
      </c>
      <c r="I82" s="18">
        <f t="shared" si="4"/>
      </c>
      <c r="J82" s="18">
        <f>IF(I82="","",VLOOKUP(I82,'語彙表'!B28:C52,2,FALSE))</f>
      </c>
    </row>
    <row r="83" spans="2:10" ht="13.5" hidden="1">
      <c r="B83" s="18">
        <f>'語彙表'!B29</f>
        <v>0</v>
      </c>
      <c r="C83" s="18">
        <f t="shared" si="0"/>
        <v>48</v>
      </c>
      <c r="D83" s="18" t="str">
        <f t="shared" si="1"/>
        <v>ひらがな</v>
      </c>
      <c r="E83" s="18">
        <f>IF(D83="漢字",COUNTIF($D$58:D83,"漢字"),"")</f>
      </c>
      <c r="H83" s="18" t="e">
        <f t="shared" si="3"/>
        <v>#N/A</v>
      </c>
      <c r="I83" s="18">
        <f t="shared" si="4"/>
      </c>
      <c r="J83" s="18">
        <f>IF(I83="","",VLOOKUP(I83,'語彙表'!B29:C53,2,FALSE))</f>
      </c>
    </row>
    <row r="84" ht="13.5" hidden="1"/>
    <row r="85" ht="13.5" hidden="1"/>
    <row r="86" spans="1:11" ht="13.5" hidden="1">
      <c r="A86" s="26">
        <v>1</v>
      </c>
      <c r="B86" s="18">
        <f>I58</f>
      </c>
      <c r="C86" s="18">
        <f>J58</f>
      </c>
      <c r="D86" s="18">
        <f>COUNTBLANK($B$86:B86)</f>
        <v>1</v>
      </c>
      <c r="E86" s="18">
        <f aca="true" t="shared" si="5" ref="E86:E114">IF(D86=0,B86,VLOOKUP(D86,$A$86:$C$110,2,FALSE))</f>
      </c>
      <c r="F86" s="18">
        <f aca="true" t="shared" si="6" ref="F86:F114">IF(D86=0,C86,VLOOKUP(D86,$A$86:$C$110,3,FALSE))</f>
      </c>
      <c r="G86" s="18" t="e">
        <f>CODE(F86)</f>
        <v>#VALUE!</v>
      </c>
      <c r="H86" s="18" t="e">
        <f>RANK(G86,$G$86:$G$89)</f>
        <v>#VALUE!</v>
      </c>
      <c r="I86" s="18">
        <f>F86</f>
      </c>
      <c r="J86" s="18">
        <v>1</v>
      </c>
      <c r="K86" s="18" t="e">
        <f>VLOOKUP(J86,$H$86:$I$89,2,FALSE)</f>
        <v>#N/A</v>
      </c>
    </row>
    <row r="87" spans="1:11" ht="13.5" hidden="1">
      <c r="A87" s="26">
        <v>2</v>
      </c>
      <c r="B87" s="18">
        <f aca="true" t="shared" si="7" ref="B87:B108">I59</f>
      </c>
      <c r="C87" s="18">
        <f aca="true" t="shared" si="8" ref="C87:C108">J59</f>
      </c>
      <c r="D87" s="18">
        <f>COUNTBLANK($B$86:B87)</f>
        <v>2</v>
      </c>
      <c r="E87" s="18">
        <f t="shared" si="5"/>
      </c>
      <c r="F87" s="18">
        <f t="shared" si="6"/>
      </c>
      <c r="G87" s="18" t="e">
        <f aca="true" t="shared" si="9" ref="G87:G114">CODE(F87)</f>
        <v>#VALUE!</v>
      </c>
      <c r="H87" s="18" t="e">
        <f>RANK(G87,$G$86:$G$89)</f>
        <v>#VALUE!</v>
      </c>
      <c r="I87" s="18">
        <f>F87</f>
      </c>
      <c r="J87" s="18">
        <v>2</v>
      </c>
      <c r="K87" s="18" t="e">
        <f>VLOOKUP(J87,$H$86:$I$89,2,FALSE)</f>
        <v>#N/A</v>
      </c>
    </row>
    <row r="88" spans="1:11" ht="13.5" hidden="1">
      <c r="A88" s="26">
        <v>3</v>
      </c>
      <c r="B88" s="18">
        <f t="shared" si="7"/>
      </c>
      <c r="C88" s="18">
        <f t="shared" si="8"/>
      </c>
      <c r="D88" s="18">
        <f>COUNTBLANK($B$86:B88)</f>
        <v>3</v>
      </c>
      <c r="E88" s="18">
        <f t="shared" si="5"/>
      </c>
      <c r="F88" s="18">
        <f t="shared" si="6"/>
      </c>
      <c r="G88" s="18" t="e">
        <f t="shared" si="9"/>
        <v>#VALUE!</v>
      </c>
      <c r="H88" s="18" t="e">
        <f>RANK(G88,$G$86:$G$89)</f>
        <v>#VALUE!</v>
      </c>
      <c r="I88" s="18">
        <f>F88</f>
      </c>
      <c r="J88" s="18">
        <v>3</v>
      </c>
      <c r="K88" s="18" t="e">
        <f>VLOOKUP(J88,$H$86:$I$89,2,FALSE)</f>
        <v>#N/A</v>
      </c>
    </row>
    <row r="89" spans="1:11" ht="13.5" hidden="1">
      <c r="A89" s="26">
        <v>4</v>
      </c>
      <c r="B89" s="18">
        <f t="shared" si="7"/>
      </c>
      <c r="C89" s="18">
        <f t="shared" si="8"/>
      </c>
      <c r="D89" s="18">
        <f>COUNTBLANK($B$86:B89)</f>
        <v>4</v>
      </c>
      <c r="E89" s="18">
        <f t="shared" si="5"/>
      </c>
      <c r="F89" s="18">
        <f t="shared" si="6"/>
      </c>
      <c r="G89" s="18" t="e">
        <f t="shared" si="9"/>
        <v>#VALUE!</v>
      </c>
      <c r="H89" s="18" t="e">
        <f>RANK(G89,$G$86:$G$89)</f>
        <v>#VALUE!</v>
      </c>
      <c r="I89" s="18">
        <f>F89</f>
      </c>
      <c r="J89" s="18">
        <v>4</v>
      </c>
      <c r="K89" s="18" t="e">
        <f>VLOOKUP(J89,$H$86:$I$89,2,FALSE)</f>
        <v>#N/A</v>
      </c>
    </row>
    <row r="90" spans="1:7" ht="13.5" hidden="1">
      <c r="A90" s="26">
        <v>5</v>
      </c>
      <c r="B90" s="18">
        <f t="shared" si="7"/>
      </c>
      <c r="C90" s="18">
        <f t="shared" si="8"/>
      </c>
      <c r="D90" s="18">
        <f>COUNTBLANK($B$86:B90)</f>
        <v>5</v>
      </c>
      <c r="E90" s="18">
        <f t="shared" si="5"/>
      </c>
      <c r="F90" s="18">
        <f t="shared" si="6"/>
      </c>
      <c r="G90" s="18" t="e">
        <f t="shared" si="9"/>
        <v>#VALUE!</v>
      </c>
    </row>
    <row r="91" spans="1:7" ht="13.5" hidden="1">
      <c r="A91" s="26">
        <v>6</v>
      </c>
      <c r="B91" s="18">
        <f t="shared" si="7"/>
      </c>
      <c r="C91" s="18">
        <f t="shared" si="8"/>
      </c>
      <c r="D91" s="18">
        <f>COUNTBLANK($B$86:B91)</f>
        <v>6</v>
      </c>
      <c r="E91" s="18">
        <f t="shared" si="5"/>
      </c>
      <c r="F91" s="18">
        <f t="shared" si="6"/>
      </c>
      <c r="G91" s="18" t="e">
        <f t="shared" si="9"/>
        <v>#VALUE!</v>
      </c>
    </row>
    <row r="92" spans="1:7" ht="13.5" hidden="1">
      <c r="A92" s="26">
        <v>7</v>
      </c>
      <c r="B92" s="18">
        <f t="shared" si="7"/>
      </c>
      <c r="C92" s="18">
        <f t="shared" si="8"/>
      </c>
      <c r="D92" s="18">
        <f>COUNTBLANK($B$86:B92)</f>
        <v>7</v>
      </c>
      <c r="E92" s="18">
        <f t="shared" si="5"/>
      </c>
      <c r="F92" s="18">
        <f t="shared" si="6"/>
      </c>
      <c r="G92" s="18" t="e">
        <f t="shared" si="9"/>
        <v>#VALUE!</v>
      </c>
    </row>
    <row r="93" spans="1:7" ht="13.5" hidden="1">
      <c r="A93" s="26">
        <v>8</v>
      </c>
      <c r="B93" s="18">
        <f t="shared" si="7"/>
      </c>
      <c r="C93" s="18">
        <f t="shared" si="8"/>
      </c>
      <c r="D93" s="18">
        <f>COUNTBLANK($B$86:B93)</f>
        <v>8</v>
      </c>
      <c r="E93" s="18">
        <f t="shared" si="5"/>
      </c>
      <c r="F93" s="18">
        <f t="shared" si="6"/>
      </c>
      <c r="G93" s="18" t="e">
        <f t="shared" si="9"/>
        <v>#VALUE!</v>
      </c>
    </row>
    <row r="94" spans="1:7" ht="13.5" hidden="1">
      <c r="A94" s="26">
        <v>9</v>
      </c>
      <c r="B94" s="18">
        <f t="shared" si="7"/>
      </c>
      <c r="C94" s="18">
        <f t="shared" si="8"/>
      </c>
      <c r="D94" s="18">
        <f>COUNTBLANK($B$86:B94)</f>
        <v>9</v>
      </c>
      <c r="E94" s="18">
        <f t="shared" si="5"/>
      </c>
      <c r="F94" s="18">
        <f t="shared" si="6"/>
      </c>
      <c r="G94" s="18" t="e">
        <f t="shared" si="9"/>
        <v>#VALUE!</v>
      </c>
    </row>
    <row r="95" spans="1:7" ht="13.5" hidden="1">
      <c r="A95" s="26">
        <v>10</v>
      </c>
      <c r="B95" s="18">
        <f t="shared" si="7"/>
      </c>
      <c r="C95" s="18">
        <f t="shared" si="8"/>
      </c>
      <c r="D95" s="18">
        <f>COUNTBLANK($B$86:B95)</f>
        <v>10</v>
      </c>
      <c r="E95" s="18">
        <f t="shared" si="5"/>
      </c>
      <c r="F95" s="18">
        <f t="shared" si="6"/>
      </c>
      <c r="G95" s="18" t="e">
        <f t="shared" si="9"/>
        <v>#VALUE!</v>
      </c>
    </row>
    <row r="96" spans="1:7" ht="13.5" hidden="1">
      <c r="A96" s="26">
        <v>11</v>
      </c>
      <c r="B96" s="18">
        <f t="shared" si="7"/>
      </c>
      <c r="C96" s="18">
        <f t="shared" si="8"/>
      </c>
      <c r="D96" s="18">
        <f>COUNTBLANK($B$86:B96)</f>
        <v>11</v>
      </c>
      <c r="E96" s="18">
        <f t="shared" si="5"/>
      </c>
      <c r="F96" s="18">
        <f t="shared" si="6"/>
      </c>
      <c r="G96" s="18" t="e">
        <f t="shared" si="9"/>
        <v>#VALUE!</v>
      </c>
    </row>
    <row r="97" spans="1:7" ht="13.5" hidden="1">
      <c r="A97" s="26">
        <v>12</v>
      </c>
      <c r="B97" s="18">
        <f t="shared" si="7"/>
      </c>
      <c r="C97" s="18">
        <f t="shared" si="8"/>
      </c>
      <c r="D97" s="18">
        <f>COUNTBLANK($B$86:B97)</f>
        <v>12</v>
      </c>
      <c r="E97" s="18">
        <f t="shared" si="5"/>
      </c>
      <c r="F97" s="18">
        <f t="shared" si="6"/>
      </c>
      <c r="G97" s="18" t="e">
        <f t="shared" si="9"/>
        <v>#VALUE!</v>
      </c>
    </row>
    <row r="98" spans="1:7" ht="13.5" hidden="1">
      <c r="A98" s="26">
        <v>13</v>
      </c>
      <c r="B98" s="18">
        <f t="shared" si="7"/>
      </c>
      <c r="C98" s="18">
        <f t="shared" si="8"/>
      </c>
      <c r="D98" s="18">
        <f>COUNTBLANK($B$86:B98)</f>
        <v>13</v>
      </c>
      <c r="E98" s="18">
        <f t="shared" si="5"/>
      </c>
      <c r="F98" s="18">
        <f t="shared" si="6"/>
      </c>
      <c r="G98" s="18" t="e">
        <f t="shared" si="9"/>
        <v>#VALUE!</v>
      </c>
    </row>
    <row r="99" spans="1:7" ht="13.5" hidden="1">
      <c r="A99" s="26">
        <v>14</v>
      </c>
      <c r="B99" s="18">
        <f t="shared" si="7"/>
      </c>
      <c r="C99" s="18">
        <f t="shared" si="8"/>
      </c>
      <c r="D99" s="18">
        <f>COUNTBLANK($B$86:B99)</f>
        <v>14</v>
      </c>
      <c r="E99" s="18">
        <f t="shared" si="5"/>
      </c>
      <c r="F99" s="18">
        <f t="shared" si="6"/>
      </c>
      <c r="G99" s="18" t="e">
        <f t="shared" si="9"/>
        <v>#VALUE!</v>
      </c>
    </row>
    <row r="100" spans="1:7" ht="13.5" hidden="1">
      <c r="A100" s="26">
        <v>15</v>
      </c>
      <c r="B100" s="18">
        <f t="shared" si="7"/>
      </c>
      <c r="C100" s="18">
        <f t="shared" si="8"/>
      </c>
      <c r="D100" s="18">
        <f>COUNTBLANK($B$86:B100)</f>
        <v>15</v>
      </c>
      <c r="E100" s="18">
        <f t="shared" si="5"/>
      </c>
      <c r="F100" s="18">
        <f t="shared" si="6"/>
      </c>
      <c r="G100" s="18" t="e">
        <f t="shared" si="9"/>
        <v>#VALUE!</v>
      </c>
    </row>
    <row r="101" spans="1:7" ht="13.5" hidden="1">
      <c r="A101" s="26">
        <v>16</v>
      </c>
      <c r="B101" s="18">
        <f t="shared" si="7"/>
      </c>
      <c r="C101" s="18">
        <f t="shared" si="8"/>
      </c>
      <c r="D101" s="18">
        <f>COUNTBLANK($B$86:B101)</f>
        <v>16</v>
      </c>
      <c r="E101" s="18">
        <f t="shared" si="5"/>
      </c>
      <c r="F101" s="18">
        <f t="shared" si="6"/>
      </c>
      <c r="G101" s="18" t="e">
        <f t="shared" si="9"/>
        <v>#VALUE!</v>
      </c>
    </row>
    <row r="102" spans="1:7" ht="13.5" hidden="1">
      <c r="A102" s="26">
        <v>17</v>
      </c>
      <c r="B102" s="18">
        <f t="shared" si="7"/>
      </c>
      <c r="C102" s="18">
        <f t="shared" si="8"/>
      </c>
      <c r="D102" s="18">
        <f>COUNTBLANK($B$86:B102)</f>
        <v>17</v>
      </c>
      <c r="E102" s="18">
        <f t="shared" si="5"/>
      </c>
      <c r="F102" s="18">
        <f t="shared" si="6"/>
      </c>
      <c r="G102" s="18" t="e">
        <f t="shared" si="9"/>
        <v>#VALUE!</v>
      </c>
    </row>
    <row r="103" spans="1:7" ht="13.5" hidden="1">
      <c r="A103" s="26">
        <v>18</v>
      </c>
      <c r="B103" s="18">
        <f t="shared" si="7"/>
      </c>
      <c r="C103" s="18">
        <f t="shared" si="8"/>
      </c>
      <c r="D103" s="18">
        <f>COUNTBLANK($B$86:B103)</f>
        <v>18</v>
      </c>
      <c r="E103" s="18">
        <f t="shared" si="5"/>
      </c>
      <c r="F103" s="18">
        <f t="shared" si="6"/>
      </c>
      <c r="G103" s="18" t="e">
        <f t="shared" si="9"/>
        <v>#VALUE!</v>
      </c>
    </row>
    <row r="104" spans="1:7" ht="13.5" hidden="1">
      <c r="A104" s="26">
        <v>19</v>
      </c>
      <c r="B104" s="18">
        <f t="shared" si="7"/>
      </c>
      <c r="C104" s="18">
        <f t="shared" si="8"/>
      </c>
      <c r="D104" s="18">
        <f>COUNTBLANK($B$86:B104)</f>
        <v>19</v>
      </c>
      <c r="E104" s="18">
        <f t="shared" si="5"/>
      </c>
      <c r="F104" s="18">
        <f t="shared" si="6"/>
      </c>
      <c r="G104" s="18" t="e">
        <f t="shared" si="9"/>
        <v>#VALUE!</v>
      </c>
    </row>
    <row r="105" spans="1:7" ht="13.5" hidden="1">
      <c r="A105" s="26">
        <v>20</v>
      </c>
      <c r="B105" s="18">
        <f t="shared" si="7"/>
      </c>
      <c r="C105" s="18">
        <f t="shared" si="8"/>
      </c>
      <c r="D105" s="18">
        <f>COUNTBLANK($B$86:B105)</f>
        <v>20</v>
      </c>
      <c r="E105" s="18">
        <f t="shared" si="5"/>
      </c>
      <c r="F105" s="18">
        <f t="shared" si="6"/>
      </c>
      <c r="G105" s="18" t="e">
        <f t="shared" si="9"/>
        <v>#VALUE!</v>
      </c>
    </row>
    <row r="106" spans="1:7" ht="13.5" hidden="1">
      <c r="A106" s="26">
        <v>21</v>
      </c>
      <c r="B106" s="18">
        <f t="shared" si="7"/>
      </c>
      <c r="C106" s="18">
        <f t="shared" si="8"/>
      </c>
      <c r="D106" s="18">
        <f>COUNTBLANK($B$86:B106)</f>
        <v>21</v>
      </c>
      <c r="E106" s="18">
        <f t="shared" si="5"/>
      </c>
      <c r="F106" s="18">
        <f t="shared" si="6"/>
      </c>
      <c r="G106" s="18" t="e">
        <f t="shared" si="9"/>
        <v>#VALUE!</v>
      </c>
    </row>
    <row r="107" spans="1:7" ht="13.5" hidden="1">
      <c r="A107" s="26">
        <v>22</v>
      </c>
      <c r="B107" s="18">
        <f t="shared" si="7"/>
      </c>
      <c r="C107" s="18">
        <f t="shared" si="8"/>
      </c>
      <c r="D107" s="18">
        <f>COUNTBLANK($B$86:B107)</f>
        <v>22</v>
      </c>
      <c r="E107" s="18">
        <f t="shared" si="5"/>
      </c>
      <c r="F107" s="18">
        <f t="shared" si="6"/>
      </c>
      <c r="G107" s="18" t="e">
        <f t="shared" si="9"/>
        <v>#VALUE!</v>
      </c>
    </row>
    <row r="108" spans="1:7" ht="13.5" hidden="1">
      <c r="A108" s="26">
        <v>23</v>
      </c>
      <c r="B108" s="18">
        <f t="shared" si="7"/>
      </c>
      <c r="C108" s="18">
        <f t="shared" si="8"/>
      </c>
      <c r="D108" s="18">
        <f>COUNTBLANK($B$86:B108)</f>
        <v>23</v>
      </c>
      <c r="E108" s="18">
        <f t="shared" si="5"/>
      </c>
      <c r="F108" s="18">
        <f t="shared" si="6"/>
      </c>
      <c r="G108" s="18" t="e">
        <f t="shared" si="9"/>
        <v>#VALUE!</v>
      </c>
    </row>
    <row r="109" spans="1:7" ht="13.5" hidden="1">
      <c r="A109" s="26">
        <v>24</v>
      </c>
      <c r="B109" s="18">
        <f aca="true" t="shared" si="10" ref="B109:C111">I81</f>
      </c>
      <c r="C109" s="18">
        <f t="shared" si="10"/>
      </c>
      <c r="D109" s="18">
        <f>COUNTBLANK($B$86:B109)</f>
        <v>24</v>
      </c>
      <c r="E109" s="18">
        <f t="shared" si="5"/>
      </c>
      <c r="F109" s="18">
        <f t="shared" si="6"/>
      </c>
      <c r="G109" s="18" t="e">
        <f t="shared" si="9"/>
        <v>#VALUE!</v>
      </c>
    </row>
    <row r="110" spans="1:7" ht="13.5" hidden="1">
      <c r="A110" s="26">
        <v>25</v>
      </c>
      <c r="B110" s="18">
        <f t="shared" si="10"/>
      </c>
      <c r="C110" s="18">
        <f t="shared" si="10"/>
      </c>
      <c r="D110" s="18">
        <f>COUNTBLANK($B$86:B110)</f>
        <v>25</v>
      </c>
      <c r="E110" s="18">
        <f t="shared" si="5"/>
      </c>
      <c r="F110" s="18">
        <f t="shared" si="6"/>
      </c>
      <c r="G110" s="18" t="e">
        <f t="shared" si="9"/>
        <v>#VALUE!</v>
      </c>
    </row>
    <row r="111" spans="2:7" ht="13.5" hidden="1">
      <c r="B111" s="18">
        <f t="shared" si="10"/>
      </c>
      <c r="C111" s="18">
        <f t="shared" si="10"/>
      </c>
      <c r="D111" s="18">
        <f>COUNTBLANK($B$86:B111)</f>
        <v>26</v>
      </c>
      <c r="E111" s="18" t="e">
        <f t="shared" si="5"/>
        <v>#N/A</v>
      </c>
      <c r="F111" s="18" t="e">
        <f t="shared" si="6"/>
        <v>#N/A</v>
      </c>
      <c r="G111" s="18" t="e">
        <f t="shared" si="9"/>
        <v>#N/A</v>
      </c>
    </row>
    <row r="112" spans="4:7" ht="13.5" hidden="1">
      <c r="D112" s="18">
        <f>COUNTBLANK($B$86:B112)</f>
        <v>27</v>
      </c>
      <c r="E112" s="18" t="e">
        <f t="shared" si="5"/>
        <v>#N/A</v>
      </c>
      <c r="F112" s="18" t="e">
        <f t="shared" si="6"/>
        <v>#N/A</v>
      </c>
      <c r="G112" s="18" t="e">
        <f t="shared" si="9"/>
        <v>#N/A</v>
      </c>
    </row>
    <row r="113" spans="4:7" ht="13.5" hidden="1">
      <c r="D113" s="18">
        <f>COUNTBLANK($B$86:B113)</f>
        <v>28</v>
      </c>
      <c r="E113" s="18" t="e">
        <f t="shared" si="5"/>
        <v>#N/A</v>
      </c>
      <c r="F113" s="18" t="e">
        <f t="shared" si="6"/>
        <v>#N/A</v>
      </c>
      <c r="G113" s="18" t="e">
        <f t="shared" si="9"/>
        <v>#N/A</v>
      </c>
    </row>
    <row r="114" spans="4:7" ht="13.5" hidden="1">
      <c r="D114" s="18">
        <f>COUNTBLANK($B$86:B114)</f>
        <v>29</v>
      </c>
      <c r="E114" s="18" t="e">
        <f t="shared" si="5"/>
        <v>#N/A</v>
      </c>
      <c r="F114" s="18" t="e">
        <f t="shared" si="6"/>
        <v>#N/A</v>
      </c>
      <c r="G114" s="18" t="e">
        <f t="shared" si="9"/>
        <v>#N/A</v>
      </c>
    </row>
    <row r="115" ht="13.5" hidden="1"/>
    <row r="116" spans="1:6" ht="13.5" hidden="1">
      <c r="A116" s="18">
        <v>1</v>
      </c>
      <c r="B116" s="18">
        <f ca="1">RAND()</f>
        <v>0.9606900649320604</v>
      </c>
      <c r="C116" s="18">
        <f>RANK(B116,$B$116:$B$119)</f>
        <v>1</v>
      </c>
      <c r="D116" s="18">
        <f>F86</f>
      </c>
      <c r="E116" s="18">
        <v>1</v>
      </c>
      <c r="F116" s="18">
        <f>VLOOKUP(E116,$C$116:$D$119,2,FALSE)</f>
      </c>
    </row>
    <row r="117" spans="2:6" ht="13.5" hidden="1">
      <c r="B117" s="18">
        <f ca="1">RAND()</f>
        <v>0.6943180448936053</v>
      </c>
      <c r="C117" s="18">
        <f>RANK(B117,$B$116:$B$119)</f>
        <v>3</v>
      </c>
      <c r="D117" s="18">
        <f>F87</f>
      </c>
      <c r="E117" s="18">
        <v>2</v>
      </c>
      <c r="F117" s="18">
        <f>VLOOKUP(E117,$C$116:$D$119,2,FALSE)</f>
      </c>
    </row>
    <row r="118" spans="2:6" ht="13.5" hidden="1">
      <c r="B118" s="18">
        <f ca="1">RAND()</f>
        <v>0.7185095653919886</v>
      </c>
      <c r="C118" s="18">
        <f>RANK(B118,$B$116:$B$119)</f>
        <v>2</v>
      </c>
      <c r="D118" s="18">
        <f>F88</f>
      </c>
      <c r="E118" s="18">
        <v>3</v>
      </c>
      <c r="F118" s="18">
        <f>VLOOKUP(E118,$C$116:$D$119,2,FALSE)</f>
      </c>
    </row>
    <row r="119" spans="2:6" ht="13.5" hidden="1">
      <c r="B119" s="18">
        <f ca="1">RAND()</f>
        <v>0.6052176106515295</v>
      </c>
      <c r="C119" s="18">
        <f>RANK(B119,$B$116:$B$119)</f>
        <v>4</v>
      </c>
      <c r="D119" s="18">
        <f>F89</f>
      </c>
      <c r="E119" s="18">
        <v>4</v>
      </c>
      <c r="F119" s="18">
        <f>VLOOKUP(E119,$C$116:$D$119,2,FALSE)</f>
      </c>
    </row>
    <row r="120" spans="1:6" ht="13.5" hidden="1">
      <c r="A120" s="18">
        <v>2</v>
      </c>
      <c r="B120" s="18">
        <f ca="1">RAND()</f>
        <v>0.4407791370040939</v>
      </c>
      <c r="C120" s="18">
        <f>RANK(B120,$B$120:$B$123)</f>
        <v>1</v>
      </c>
      <c r="D120" s="18">
        <f>F87</f>
      </c>
      <c r="E120" s="18">
        <v>1</v>
      </c>
      <c r="F120" s="18">
        <f>VLOOKUP(E120,$C$120:$D$123,2,FALSE)</f>
      </c>
    </row>
    <row r="121" spans="2:6" ht="13.5" hidden="1">
      <c r="B121" s="18">
        <f aca="true" ca="1" t="shared" si="11" ref="B121:B184">RAND()</f>
        <v>0.31802192104891613</v>
      </c>
      <c r="C121" s="18">
        <f>RANK(B121,$B$120:$B$123)</f>
        <v>3</v>
      </c>
      <c r="D121" s="18">
        <f>F88</f>
      </c>
      <c r="E121" s="18">
        <v>2</v>
      </c>
      <c r="F121" s="18">
        <f>VLOOKUP(E121,$C$120:$D$123,2,FALSE)</f>
      </c>
    </row>
    <row r="122" spans="2:6" ht="13.5" hidden="1">
      <c r="B122" s="18">
        <f ca="1" t="shared" si="11"/>
        <v>0.1775945855891603</v>
      </c>
      <c r="C122" s="18">
        <f>RANK(B122,$B$120:$B$123)</f>
        <v>4</v>
      </c>
      <c r="D122" s="18">
        <f>F89</f>
      </c>
      <c r="E122" s="18">
        <v>3</v>
      </c>
      <c r="F122" s="18">
        <f>VLOOKUP(E122,$C$120:$D$123,2,FALSE)</f>
      </c>
    </row>
    <row r="123" spans="2:6" ht="13.5" hidden="1">
      <c r="B123" s="18">
        <f ca="1" t="shared" si="11"/>
        <v>0.40518998717816945</v>
      </c>
      <c r="C123" s="18">
        <f>RANK(B123,$B$120:$B$123)</f>
        <v>2</v>
      </c>
      <c r="D123" s="18">
        <f>F90</f>
      </c>
      <c r="E123" s="18">
        <v>4</v>
      </c>
      <c r="F123" s="18">
        <f>VLOOKUP(E123,$C$120:$D$123,2,FALSE)</f>
      </c>
    </row>
    <row r="124" spans="1:6" ht="13.5" hidden="1">
      <c r="A124" s="18">
        <v>3</v>
      </c>
      <c r="B124" s="18">
        <f ca="1" t="shared" si="11"/>
        <v>0.9295263248304224</v>
      </c>
      <c r="C124" s="18">
        <f>RANK(B124,$B$124:$B$127)</f>
        <v>3</v>
      </c>
      <c r="D124" s="18">
        <f>F88</f>
      </c>
      <c r="E124" s="18">
        <v>1</v>
      </c>
      <c r="F124" s="18">
        <f>VLOOKUP(E124,$C$124:$D$127,2,FALSE)</f>
      </c>
    </row>
    <row r="125" spans="2:6" ht="13.5" hidden="1">
      <c r="B125" s="18">
        <f ca="1" t="shared" si="11"/>
        <v>0.955877207419122</v>
      </c>
      <c r="C125" s="18">
        <f>RANK(B125,$B$124:$B$127)</f>
        <v>2</v>
      </c>
      <c r="D125" s="18">
        <f>F89</f>
      </c>
      <c r="E125" s="18">
        <v>2</v>
      </c>
      <c r="F125" s="18">
        <f>VLOOKUP(E125,$C$124:$D$127,2,FALSE)</f>
      </c>
    </row>
    <row r="126" spans="2:6" ht="13.5" hidden="1">
      <c r="B126" s="18">
        <f ca="1" t="shared" si="11"/>
        <v>0.8227982248049415</v>
      </c>
      <c r="C126" s="18">
        <f>RANK(B126,$B$124:$B$127)</f>
        <v>4</v>
      </c>
      <c r="D126" s="18">
        <f>F90</f>
      </c>
      <c r="E126" s="18">
        <v>3</v>
      </c>
      <c r="F126" s="18">
        <f>VLOOKUP(E126,$C$124:$D$127,2,FALSE)</f>
      </c>
    </row>
    <row r="127" spans="2:6" ht="13.5" hidden="1">
      <c r="B127" s="18">
        <f ca="1" t="shared" si="11"/>
        <v>0.9680418121552661</v>
      </c>
      <c r="C127" s="18">
        <f>RANK(B127,$B$124:$B$127)</f>
        <v>1</v>
      </c>
      <c r="D127" s="18">
        <f>F91</f>
      </c>
      <c r="E127" s="18">
        <v>4</v>
      </c>
      <c r="F127" s="18">
        <f>VLOOKUP(E127,$C$124:$D$127,2,FALSE)</f>
      </c>
    </row>
    <row r="128" spans="1:6" ht="13.5" hidden="1">
      <c r="A128" s="18">
        <v>4</v>
      </c>
      <c r="B128" s="18">
        <f ca="1" t="shared" si="11"/>
        <v>0.02130437794264739</v>
      </c>
      <c r="C128" s="18">
        <f>RANK(B128,$B$128:$B$131)</f>
        <v>4</v>
      </c>
      <c r="D128" s="18">
        <f>F89</f>
      </c>
      <c r="E128" s="18">
        <v>1</v>
      </c>
      <c r="F128" s="18">
        <f>VLOOKUP(E128,$C$128:$D$131,2,FALSE)</f>
      </c>
    </row>
    <row r="129" spans="2:6" ht="13.5" hidden="1">
      <c r="B129" s="18">
        <f ca="1" t="shared" si="11"/>
        <v>0.07544976092808664</v>
      </c>
      <c r="C129" s="18">
        <f>RANK(B129,$B$128:$B$131)</f>
        <v>3</v>
      </c>
      <c r="D129" s="18">
        <f>F90</f>
      </c>
      <c r="E129" s="18">
        <v>2</v>
      </c>
      <c r="F129" s="18">
        <f>VLOOKUP(E129,$C$128:$D$131,2,FALSE)</f>
      </c>
    </row>
    <row r="130" spans="2:6" ht="13.5" hidden="1">
      <c r="B130" s="18">
        <f ca="1" t="shared" si="11"/>
        <v>0.17505996722240802</v>
      </c>
      <c r="C130" s="18">
        <f>RANK(B130,$B$128:$B$131)</f>
        <v>2</v>
      </c>
      <c r="D130" s="18">
        <f>F91</f>
      </c>
      <c r="E130" s="18">
        <v>3</v>
      </c>
      <c r="F130" s="18">
        <f>VLOOKUP(E130,$C$128:$D$131,2,FALSE)</f>
      </c>
    </row>
    <row r="131" spans="2:6" ht="13.5" hidden="1">
      <c r="B131" s="18">
        <f ca="1" t="shared" si="11"/>
        <v>0.3590321745585783</v>
      </c>
      <c r="C131" s="18">
        <f>RANK(B131,$B$128:$B$131)</f>
        <v>1</v>
      </c>
      <c r="D131" s="18">
        <f>F92</f>
      </c>
      <c r="E131" s="18">
        <v>4</v>
      </c>
      <c r="F131" s="18">
        <f>VLOOKUP(E131,$C$128:$D$131,2,FALSE)</f>
      </c>
    </row>
    <row r="132" spans="1:6" ht="13.5" hidden="1">
      <c r="A132" s="18">
        <v>5</v>
      </c>
      <c r="B132" s="18">
        <f ca="1" t="shared" si="11"/>
        <v>0.46024728302521445</v>
      </c>
      <c r="C132" s="18">
        <f>RANK(B132,$B$132:$B$135)</f>
        <v>3</v>
      </c>
      <c r="D132" s="18">
        <f>F90</f>
      </c>
      <c r="E132" s="18">
        <v>1</v>
      </c>
      <c r="F132" s="18">
        <f>VLOOKUP(E132,$C$132:$D$135,2,FALSE)</f>
      </c>
    </row>
    <row r="133" spans="2:6" ht="13.5" hidden="1">
      <c r="B133" s="18">
        <f ca="1" t="shared" si="11"/>
        <v>0.9499548999687164</v>
      </c>
      <c r="C133" s="18">
        <f>RANK(B133,$B$132:$B$135)</f>
        <v>2</v>
      </c>
      <c r="D133" s="18">
        <f>F91</f>
      </c>
      <c r="E133" s="18">
        <v>2</v>
      </c>
      <c r="F133" s="18">
        <f>VLOOKUP(E133,$C$132:$D$135,2,FALSE)</f>
      </c>
    </row>
    <row r="134" spans="2:6" ht="13.5" hidden="1">
      <c r="B134" s="18">
        <f ca="1" t="shared" si="11"/>
        <v>0.3852120724926378</v>
      </c>
      <c r="C134" s="18">
        <f>RANK(B134,$B$132:$B$135)</f>
        <v>4</v>
      </c>
      <c r="D134" s="18">
        <f>F92</f>
      </c>
      <c r="E134" s="18">
        <v>3</v>
      </c>
      <c r="F134" s="18">
        <f>VLOOKUP(E134,$C$132:$D$135,2,FALSE)</f>
      </c>
    </row>
    <row r="135" spans="2:6" ht="13.5" hidden="1">
      <c r="B135" s="18">
        <f ca="1" t="shared" si="11"/>
        <v>0.9976629978743949</v>
      </c>
      <c r="C135" s="18">
        <f>RANK(B135,$B$132:$B$135)</f>
        <v>1</v>
      </c>
      <c r="D135" s="18">
        <f>F93</f>
      </c>
      <c r="E135" s="18">
        <v>4</v>
      </c>
      <c r="F135" s="18">
        <f>VLOOKUP(E135,$C$132:$D$135,2,FALSE)</f>
      </c>
    </row>
    <row r="136" spans="1:6" ht="13.5" hidden="1">
      <c r="A136" s="18">
        <v>6</v>
      </c>
      <c r="B136" s="18">
        <f ca="1" t="shared" si="11"/>
        <v>0.30484455005798217</v>
      </c>
      <c r="C136" s="18">
        <f>RANK(B136,$B$136:$B$139)</f>
        <v>4</v>
      </c>
      <c r="D136" s="18">
        <f>F91</f>
      </c>
      <c r="E136" s="18">
        <v>1</v>
      </c>
      <c r="F136" s="18">
        <f>VLOOKUP(E136,$C$136:$D$139,2,FALSE)</f>
      </c>
    </row>
    <row r="137" spans="2:6" ht="13.5" hidden="1">
      <c r="B137" s="18">
        <f ca="1" t="shared" si="11"/>
        <v>0.3118563506266696</v>
      </c>
      <c r="C137" s="18">
        <f>RANK(B137,$B$136:$B$139)</f>
        <v>3</v>
      </c>
      <c r="D137" s="18">
        <f>F92</f>
      </c>
      <c r="E137" s="18">
        <v>2</v>
      </c>
      <c r="F137" s="18">
        <f>VLOOKUP(E137,$C$136:$D$139,2,FALSE)</f>
      </c>
    </row>
    <row r="138" spans="2:6" ht="13.5" hidden="1">
      <c r="B138" s="18">
        <f ca="1" t="shared" si="11"/>
        <v>0.37445255854216253</v>
      </c>
      <c r="C138" s="18">
        <f>RANK(B138,$B$136:$B$139)</f>
        <v>2</v>
      </c>
      <c r="D138" s="18">
        <f>F93</f>
      </c>
      <c r="E138" s="18">
        <v>3</v>
      </c>
      <c r="F138" s="18">
        <f>VLOOKUP(E138,$C$136:$D$139,2,FALSE)</f>
      </c>
    </row>
    <row r="139" spans="2:6" ht="13.5" hidden="1">
      <c r="B139" s="18">
        <f ca="1" t="shared" si="11"/>
        <v>0.6357510788735059</v>
      </c>
      <c r="C139" s="18">
        <f>RANK(B139,$B$136:$B$139)</f>
        <v>1</v>
      </c>
      <c r="D139" s="18">
        <f>F94</f>
      </c>
      <c r="E139" s="18">
        <v>4</v>
      </c>
      <c r="F139" s="18">
        <f>VLOOKUP(E139,$C$136:$D$139,2,FALSE)</f>
      </c>
    </row>
    <row r="140" spans="1:6" ht="13.5" hidden="1">
      <c r="A140" s="18">
        <v>7</v>
      </c>
      <c r="B140" s="18">
        <f ca="1" t="shared" si="11"/>
        <v>0.5236727022161025</v>
      </c>
      <c r="C140" s="18">
        <f>RANK(B140,$B$140:$B$143)</f>
        <v>2</v>
      </c>
      <c r="D140" s="18">
        <f>F92</f>
      </c>
      <c r="E140" s="18">
        <v>1</v>
      </c>
      <c r="F140" s="18">
        <f>VLOOKUP(E140,$C$140:$D$143,2,FALSE)</f>
      </c>
    </row>
    <row r="141" spans="2:6" ht="13.5" hidden="1">
      <c r="B141" s="18">
        <f ca="1" t="shared" si="11"/>
        <v>0.35948930307265514</v>
      </c>
      <c r="C141" s="18">
        <f>RANK(B141,$B$140:$B$143)</f>
        <v>4</v>
      </c>
      <c r="D141" s="18">
        <f>F93</f>
      </c>
      <c r="E141" s="18">
        <v>2</v>
      </c>
      <c r="F141" s="18">
        <f>VLOOKUP(E141,$C$140:$D$143,2,FALSE)</f>
      </c>
    </row>
    <row r="142" spans="2:6" ht="13.5" hidden="1">
      <c r="B142" s="18">
        <f ca="1">RAND()</f>
        <v>0.4042190364521545</v>
      </c>
      <c r="C142" s="18">
        <f>RANK(B142,$B$140:$B$143)</f>
        <v>3</v>
      </c>
      <c r="D142" s="18">
        <f>F94</f>
      </c>
      <c r="E142" s="18">
        <v>3</v>
      </c>
      <c r="F142" s="18">
        <f>VLOOKUP(E142,$C$140:$D$143,2,FALSE)</f>
      </c>
    </row>
    <row r="143" spans="2:6" ht="13.5" hidden="1">
      <c r="B143" s="18">
        <f ca="1" t="shared" si="11"/>
        <v>0.5511744649207728</v>
      </c>
      <c r="C143" s="18">
        <f>RANK(B143,$B$140:$B$143)</f>
        <v>1</v>
      </c>
      <c r="D143" s="18">
        <f>F95</f>
      </c>
      <c r="E143" s="18">
        <v>4</v>
      </c>
      <c r="F143" s="18">
        <f>VLOOKUP(E143,$C$140:$D$143,2,FALSE)</f>
      </c>
    </row>
    <row r="144" spans="1:6" ht="13.5" hidden="1">
      <c r="A144" s="18">
        <v>8</v>
      </c>
      <c r="B144" s="18">
        <f ca="1" t="shared" si="11"/>
        <v>0.7313270493654569</v>
      </c>
      <c r="C144" s="18">
        <f>RANK(B144,$B$144:$B$147)</f>
        <v>1</v>
      </c>
      <c r="D144" s="18">
        <f>F93</f>
      </c>
      <c r="E144" s="18">
        <v>1</v>
      </c>
      <c r="F144" s="18">
        <f>VLOOKUP(E144,$C$144:$D$147,2,FALSE)</f>
      </c>
    </row>
    <row r="145" spans="2:6" ht="13.5" hidden="1">
      <c r="B145" s="18">
        <f ca="1" t="shared" si="11"/>
        <v>0.3999309574135186</v>
      </c>
      <c r="C145" s="18">
        <f>RANK(B145,$B$144:$B$147)</f>
        <v>2</v>
      </c>
      <c r="D145" s="18">
        <f>F94</f>
      </c>
      <c r="E145" s="18">
        <v>2</v>
      </c>
      <c r="F145" s="18">
        <f>VLOOKUP(E145,$C$144:$D$147,2,FALSE)</f>
      </c>
    </row>
    <row r="146" spans="2:6" ht="13.5" hidden="1">
      <c r="B146" s="18">
        <f ca="1" t="shared" si="11"/>
        <v>0.16590920369976647</v>
      </c>
      <c r="C146" s="18">
        <f>RANK(B146,$B$144:$B$147)</f>
        <v>3</v>
      </c>
      <c r="D146" s="18">
        <f>F95</f>
      </c>
      <c r="E146" s="18">
        <v>3</v>
      </c>
      <c r="F146" s="18">
        <f>VLOOKUP(E146,$C$144:$D$147,2,FALSE)</f>
      </c>
    </row>
    <row r="147" spans="2:6" ht="13.5" hidden="1">
      <c r="B147" s="18">
        <f ca="1" t="shared" si="11"/>
        <v>0.1332360760978979</v>
      </c>
      <c r="C147" s="18">
        <f>RANK(B147,$B$144:$B$147)</f>
        <v>4</v>
      </c>
      <c r="D147" s="18">
        <f>F96</f>
      </c>
      <c r="E147" s="18">
        <v>4</v>
      </c>
      <c r="F147" s="18">
        <f>VLOOKUP(E147,$C$144:$D$147,2,FALSE)</f>
      </c>
    </row>
    <row r="148" spans="1:6" ht="13.5" hidden="1">
      <c r="A148" s="18">
        <v>9</v>
      </c>
      <c r="B148" s="18">
        <f ca="1" t="shared" si="11"/>
        <v>0.9964325777703718</v>
      </c>
      <c r="C148" s="18">
        <f>RANK(B148,$B$148:$B$151)</f>
        <v>1</v>
      </c>
      <c r="D148" s="18">
        <f>F94</f>
      </c>
      <c r="E148" s="18">
        <v>1</v>
      </c>
      <c r="F148" s="18">
        <f>VLOOKUP(E148,$C$148:$D$151,2,FALSE)</f>
      </c>
    </row>
    <row r="149" spans="2:6" ht="13.5" hidden="1">
      <c r="B149" s="18">
        <f ca="1" t="shared" si="11"/>
        <v>0.16502503224114573</v>
      </c>
      <c r="C149" s="18">
        <f>RANK(B149,$B$148:$B$151)</f>
        <v>4</v>
      </c>
      <c r="D149" s="18">
        <f>F95</f>
      </c>
      <c r="E149" s="18">
        <v>2</v>
      </c>
      <c r="F149" s="18">
        <f>VLOOKUP(E149,$C$148:$D$151,2,FALSE)</f>
      </c>
    </row>
    <row r="150" spans="2:6" ht="13.5" hidden="1">
      <c r="B150" s="18">
        <f ca="1" t="shared" si="11"/>
        <v>0.7816405574446235</v>
      </c>
      <c r="C150" s="18">
        <f>RANK(B150,$B$148:$B$151)</f>
        <v>2</v>
      </c>
      <c r="D150" s="18">
        <f>F96</f>
      </c>
      <c r="E150" s="18">
        <v>3</v>
      </c>
      <c r="F150" s="18">
        <f>VLOOKUP(E150,$C$148:$D$151,2,FALSE)</f>
      </c>
    </row>
    <row r="151" spans="2:6" ht="13.5" hidden="1">
      <c r="B151" s="18">
        <f ca="1" t="shared" si="11"/>
        <v>0.4159707006878719</v>
      </c>
      <c r="C151" s="18">
        <f>RANK(B151,$B$148:$B$151)</f>
        <v>3</v>
      </c>
      <c r="D151" s="18">
        <f>F97</f>
      </c>
      <c r="E151" s="18">
        <v>4</v>
      </c>
      <c r="F151" s="18">
        <f>VLOOKUP(E151,$C$148:$D$151,2,FALSE)</f>
      </c>
    </row>
    <row r="152" spans="1:6" ht="13.5" hidden="1">
      <c r="A152" s="18">
        <v>10</v>
      </c>
      <c r="B152" s="18">
        <f ca="1" t="shared" si="11"/>
        <v>0.681063527736975</v>
      </c>
      <c r="C152" s="18">
        <f>RANK(B152,$B$152:$B$155)</f>
        <v>1</v>
      </c>
      <c r="D152" s="18">
        <f>F95</f>
      </c>
      <c r="E152" s="18">
        <v>1</v>
      </c>
      <c r="F152" s="18">
        <f>VLOOKUP(E152,$C$152:$D$155,2,FALSE)</f>
      </c>
    </row>
    <row r="153" spans="2:6" ht="13.5" hidden="1">
      <c r="B153" s="18">
        <f ca="1" t="shared" si="11"/>
        <v>0.10542964462522164</v>
      </c>
      <c r="C153" s="18">
        <f>RANK(B153,$B$152:$B$155)</f>
        <v>4</v>
      </c>
      <c r="D153" s="18">
        <f>F96</f>
      </c>
      <c r="E153" s="18">
        <v>2</v>
      </c>
      <c r="F153" s="18">
        <f>VLOOKUP(E153,$C$152:$D$155,2,FALSE)</f>
      </c>
    </row>
    <row r="154" spans="2:6" ht="13.5" hidden="1">
      <c r="B154" s="18">
        <f ca="1" t="shared" si="11"/>
        <v>0.6776160289966588</v>
      </c>
      <c r="C154" s="18">
        <f>RANK(B154,$B$152:$B$155)</f>
        <v>2</v>
      </c>
      <c r="D154" s="18">
        <f>F97</f>
      </c>
      <c r="E154" s="18">
        <v>3</v>
      </c>
      <c r="F154" s="18">
        <f>VLOOKUP(E154,$C$152:$D$155,2,FALSE)</f>
      </c>
    </row>
    <row r="155" spans="2:6" ht="13.5" hidden="1">
      <c r="B155" s="18">
        <f ca="1" t="shared" si="11"/>
        <v>0.3344642770093724</v>
      </c>
      <c r="C155" s="18">
        <f>RANK(B155,$B$152:$B$155)</f>
        <v>3</v>
      </c>
      <c r="D155" s="18">
        <f>F98</f>
      </c>
      <c r="E155" s="18">
        <v>4</v>
      </c>
      <c r="F155" s="18">
        <f>VLOOKUP(E155,$C$152:$D$155,2,FALSE)</f>
      </c>
    </row>
    <row r="156" spans="1:6" ht="13.5" hidden="1">
      <c r="A156" s="18">
        <v>11</v>
      </c>
      <c r="B156" s="18">
        <f ca="1">RAND()</f>
        <v>0.6480015831241401</v>
      </c>
      <c r="C156" s="18">
        <f>RANK(B156,$B$156:$B$159)</f>
        <v>3</v>
      </c>
      <c r="D156" s="18">
        <f>F96</f>
      </c>
      <c r="E156" s="18">
        <v>1</v>
      </c>
      <c r="F156" s="18">
        <f>VLOOKUP(E156,$C$156:$D$159,2,FALSE)</f>
      </c>
    </row>
    <row r="157" spans="2:6" ht="13.5" hidden="1">
      <c r="B157" s="18">
        <f ca="1" t="shared" si="11"/>
        <v>0.16342433069756668</v>
      </c>
      <c r="C157" s="18">
        <f>RANK(B157,$B$156:$B$159)</f>
        <v>4</v>
      </c>
      <c r="D157" s="18">
        <f>F97</f>
      </c>
      <c r="E157" s="18">
        <v>2</v>
      </c>
      <c r="F157" s="18">
        <f>VLOOKUP(E157,$C$156:$D$159,2,FALSE)</f>
      </c>
    </row>
    <row r="158" spans="2:6" ht="13.5" hidden="1">
      <c r="B158" s="18">
        <f ca="1" t="shared" si="11"/>
        <v>0.6494468133531526</v>
      </c>
      <c r="C158" s="18">
        <f>RANK(B158,$B$156:$B$159)</f>
        <v>2</v>
      </c>
      <c r="D158" s="18">
        <f>F98</f>
      </c>
      <c r="E158" s="18">
        <v>3</v>
      </c>
      <c r="F158" s="18">
        <f>VLOOKUP(E158,$C$156:$D$159,2,FALSE)</f>
      </c>
    </row>
    <row r="159" spans="2:6" ht="13.5" hidden="1">
      <c r="B159" s="18">
        <f ca="1" t="shared" si="11"/>
        <v>0.6788033428350235</v>
      </c>
      <c r="C159" s="18">
        <f>RANK(B159,$B$156:$B$159)</f>
        <v>1</v>
      </c>
      <c r="D159" s="18">
        <f>F99</f>
      </c>
      <c r="E159" s="18">
        <v>4</v>
      </c>
      <c r="F159" s="18">
        <f>VLOOKUP(E159,$C$156:$D$159,2,FALSE)</f>
      </c>
    </row>
    <row r="160" spans="1:6" ht="13.5" hidden="1">
      <c r="A160" s="18">
        <v>12</v>
      </c>
      <c r="B160" s="18">
        <f ca="1" t="shared" si="11"/>
        <v>0.8938463418928682</v>
      </c>
      <c r="C160" s="18">
        <f>RANK(B160,$B$160:$B$163)</f>
        <v>1</v>
      </c>
      <c r="D160" s="18">
        <f>F97</f>
      </c>
      <c r="E160" s="18">
        <v>1</v>
      </c>
      <c r="F160" s="18">
        <f>VLOOKUP(E160,$C$160:$D$163,2,FALSE)</f>
      </c>
    </row>
    <row r="161" spans="2:6" ht="13.5" hidden="1">
      <c r="B161" s="18">
        <f ca="1" t="shared" si="11"/>
        <v>0.2958262452476119</v>
      </c>
      <c r="C161" s="18">
        <f>RANK(B161,$B$160:$B$163)</f>
        <v>3</v>
      </c>
      <c r="D161" s="18">
        <f>F98</f>
      </c>
      <c r="E161" s="18">
        <v>2</v>
      </c>
      <c r="F161" s="18">
        <f>VLOOKUP(E161,$C$160:$D$163,2,FALSE)</f>
      </c>
    </row>
    <row r="162" spans="2:6" ht="13.5" hidden="1">
      <c r="B162" s="18">
        <f ca="1" t="shared" si="11"/>
        <v>0.1927539094887991</v>
      </c>
      <c r="C162" s="18">
        <f>RANK(B162,$B$160:$B$163)</f>
        <v>4</v>
      </c>
      <c r="D162" s="18">
        <f>F99</f>
      </c>
      <c r="E162" s="18">
        <v>3</v>
      </c>
      <c r="F162" s="18">
        <f>VLOOKUP(E162,$C$160:$D$163,2,FALSE)</f>
      </c>
    </row>
    <row r="163" spans="2:6" ht="13.5" hidden="1">
      <c r="B163" s="18">
        <f ca="1" t="shared" si="11"/>
        <v>0.5085850327877557</v>
      </c>
      <c r="C163" s="18">
        <f>RANK(B163,$B$160:$B$163)</f>
        <v>2</v>
      </c>
      <c r="D163" s="18">
        <f>F100</f>
      </c>
      <c r="E163" s="18">
        <v>4</v>
      </c>
      <c r="F163" s="18">
        <f>VLOOKUP(E163,$C$160:$D$163,2,FALSE)</f>
      </c>
    </row>
    <row r="164" spans="1:6" ht="13.5" hidden="1">
      <c r="A164" s="18">
        <v>13</v>
      </c>
      <c r="B164" s="18">
        <f ca="1" t="shared" si="11"/>
        <v>0.6638380361822498</v>
      </c>
      <c r="C164" s="18">
        <f>RANK(B164,$B$164:$B$167)</f>
        <v>2</v>
      </c>
      <c r="D164" s="18">
        <f>F98</f>
      </c>
      <c r="E164" s="18">
        <v>1</v>
      </c>
      <c r="F164" s="18">
        <f>VLOOKUP(E164,$C$164:$D$167,2,FALSE)</f>
      </c>
    </row>
    <row r="165" spans="2:6" ht="13.5" hidden="1">
      <c r="B165" s="18">
        <f ca="1" t="shared" si="11"/>
        <v>0.5093154621841256</v>
      </c>
      <c r="C165" s="18">
        <f>RANK(B165,$B$164:$B$167)</f>
        <v>3</v>
      </c>
      <c r="D165" s="18">
        <f>F99</f>
      </c>
      <c r="E165" s="18">
        <v>2</v>
      </c>
      <c r="F165" s="18">
        <f>VLOOKUP(E165,$C$164:$D$167,2,FALSE)</f>
      </c>
    </row>
    <row r="166" spans="2:6" ht="13.5" hidden="1">
      <c r="B166" s="18">
        <f ca="1" t="shared" si="11"/>
        <v>0.4289421452191311</v>
      </c>
      <c r="C166" s="18">
        <f>RANK(B166,$B$164:$B$167)</f>
        <v>4</v>
      </c>
      <c r="D166" s="18">
        <f>F100</f>
      </c>
      <c r="E166" s="18">
        <v>3</v>
      </c>
      <c r="F166" s="18">
        <f>VLOOKUP(E166,$C$164:$D$167,2,FALSE)</f>
      </c>
    </row>
    <row r="167" spans="2:6" ht="13.5" hidden="1">
      <c r="B167" s="18">
        <f ca="1" t="shared" si="11"/>
        <v>0.8455920378344912</v>
      </c>
      <c r="C167" s="18">
        <f>RANK(B167,$B$164:$B$167)</f>
        <v>1</v>
      </c>
      <c r="D167" s="18">
        <f>F101</f>
      </c>
      <c r="E167" s="18">
        <v>4</v>
      </c>
      <c r="F167" s="18">
        <f>VLOOKUP(E167,$C$164:$D$167,2,FALSE)</f>
      </c>
    </row>
    <row r="168" spans="1:6" ht="13.5" hidden="1">
      <c r="A168" s="18">
        <v>14</v>
      </c>
      <c r="B168" s="18">
        <f ca="1">RAND()</f>
        <v>0.24831643188187424</v>
      </c>
      <c r="C168" s="18">
        <f>RANK(B168,$B$168:$B$171)</f>
        <v>4</v>
      </c>
      <c r="D168" s="18">
        <f>F99</f>
      </c>
      <c r="E168" s="18">
        <v>1</v>
      </c>
      <c r="F168" s="18">
        <f>VLOOKUP(E168,$C$168:$D$171,2,FALSE)</f>
      </c>
    </row>
    <row r="169" spans="2:6" ht="13.5" hidden="1">
      <c r="B169" s="18">
        <f ca="1" t="shared" si="11"/>
        <v>0.6126223017459067</v>
      </c>
      <c r="C169" s="18">
        <f>RANK(B169,$B$168:$B$171)</f>
        <v>3</v>
      </c>
      <c r="D169" s="18">
        <f>F100</f>
      </c>
      <c r="E169" s="18">
        <v>2</v>
      </c>
      <c r="F169" s="18">
        <f>VLOOKUP(E169,$C$168:$D$171,2,FALSE)</f>
      </c>
    </row>
    <row r="170" spans="2:6" ht="13.5" hidden="1">
      <c r="B170" s="18">
        <f ca="1" t="shared" si="11"/>
        <v>0.6826097180336674</v>
      </c>
      <c r="C170" s="18">
        <f>RANK(B170,$B$168:$B$171)</f>
        <v>2</v>
      </c>
      <c r="D170" s="18">
        <f>F101</f>
      </c>
      <c r="E170" s="18">
        <v>3</v>
      </c>
      <c r="F170" s="18">
        <f>VLOOKUP(E170,$C$168:$D$171,2,FALSE)</f>
      </c>
    </row>
    <row r="171" spans="2:6" ht="13.5" hidden="1">
      <c r="B171" s="18">
        <f ca="1" t="shared" si="11"/>
        <v>0.9913491017487346</v>
      </c>
      <c r="C171" s="18">
        <f>RANK(B171,$B$168:$B$171)</f>
        <v>1</v>
      </c>
      <c r="D171" s="18">
        <f>F102</f>
      </c>
      <c r="E171" s="18">
        <v>4</v>
      </c>
      <c r="F171" s="18">
        <f>VLOOKUP(E171,$C$168:$D$171,2,FALSE)</f>
      </c>
    </row>
    <row r="172" spans="1:6" ht="13.5" hidden="1">
      <c r="A172" s="18">
        <v>15</v>
      </c>
      <c r="B172" s="18">
        <f ca="1" t="shared" si="11"/>
        <v>0.9625819696310043</v>
      </c>
      <c r="C172" s="18">
        <f>RANK(B172,$B$172:$B$175)</f>
        <v>1</v>
      </c>
      <c r="D172" s="18">
        <f>F100</f>
      </c>
      <c r="E172" s="18">
        <v>1</v>
      </c>
      <c r="F172" s="18">
        <f>VLOOKUP(E172,$C$172:$D$175,2,FALSE)</f>
      </c>
    </row>
    <row r="173" spans="2:6" ht="13.5" hidden="1">
      <c r="B173" s="18">
        <f ca="1" t="shared" si="11"/>
        <v>0.24654989832430996</v>
      </c>
      <c r="C173" s="18">
        <f>RANK(B173,$B$172:$B$175)</f>
        <v>3</v>
      </c>
      <c r="D173" s="18">
        <f>F101</f>
      </c>
      <c r="E173" s="18">
        <v>2</v>
      </c>
      <c r="F173" s="18">
        <f>VLOOKUP(E173,$C$172:$D$175,2,FALSE)</f>
      </c>
    </row>
    <row r="174" spans="2:6" ht="13.5" hidden="1">
      <c r="B174" s="18">
        <f ca="1" t="shared" si="11"/>
        <v>0.15715014700660213</v>
      </c>
      <c r="C174" s="18">
        <f>RANK(B174,$B$172:$B$175)</f>
        <v>4</v>
      </c>
      <c r="D174" s="18">
        <f>F102</f>
      </c>
      <c r="E174" s="18">
        <v>3</v>
      </c>
      <c r="F174" s="18">
        <f>VLOOKUP(E174,$C$172:$D$175,2,FALSE)</f>
      </c>
    </row>
    <row r="175" spans="2:6" ht="13.5" hidden="1">
      <c r="B175" s="18">
        <f ca="1" t="shared" si="11"/>
        <v>0.2764637389477054</v>
      </c>
      <c r="C175" s="18">
        <f>RANK(B175,$B$172:$B$175)</f>
        <v>2</v>
      </c>
      <c r="D175" s="18">
        <f>F103</f>
      </c>
      <c r="E175" s="18">
        <v>4</v>
      </c>
      <c r="F175" s="18">
        <f>VLOOKUP(E175,$C$172:$D$175,2,FALSE)</f>
      </c>
    </row>
    <row r="176" spans="1:6" ht="13.5" hidden="1">
      <c r="A176" s="18">
        <v>16</v>
      </c>
      <c r="B176" s="18">
        <f ca="1" t="shared" si="11"/>
        <v>0.2200502934627755</v>
      </c>
      <c r="C176" s="18">
        <f>RANK(B176,$B$176:$B$179)</f>
        <v>3</v>
      </c>
      <c r="D176" s="18">
        <f>F101</f>
      </c>
      <c r="E176" s="18">
        <v>1</v>
      </c>
      <c r="F176" s="18">
        <f>VLOOKUP(E176,$C$176:$D$179,2,FALSE)</f>
      </c>
    </row>
    <row r="177" spans="2:6" ht="13.5" hidden="1">
      <c r="B177" s="18">
        <f ca="1" t="shared" si="11"/>
        <v>0.7955230111919231</v>
      </c>
      <c r="C177" s="18">
        <f>RANK(B177,$B$176:$B$179)</f>
        <v>1</v>
      </c>
      <c r="D177" s="18">
        <f>F102</f>
      </c>
      <c r="E177" s="18">
        <v>2</v>
      </c>
      <c r="F177" s="18">
        <f>VLOOKUP(E177,$C$176:$D$179,2,FALSE)</f>
      </c>
    </row>
    <row r="178" spans="2:6" ht="13.5" hidden="1">
      <c r="B178" s="18">
        <f ca="1" t="shared" si="11"/>
        <v>0.06478281186663648</v>
      </c>
      <c r="C178" s="18">
        <f>RANK(B178,$B$176:$B$179)</f>
        <v>4</v>
      </c>
      <c r="D178" s="18">
        <f>F103</f>
      </c>
      <c r="E178" s="18">
        <v>3</v>
      </c>
      <c r="F178" s="18">
        <f>VLOOKUP(E178,$C$176:$D$179,2,FALSE)</f>
      </c>
    </row>
    <row r="179" spans="2:6" ht="13.5" hidden="1">
      <c r="B179" s="18">
        <f ca="1" t="shared" si="11"/>
        <v>0.753663596113016</v>
      </c>
      <c r="C179" s="18">
        <f>RANK(B179,$B$176:$B$179)</f>
        <v>2</v>
      </c>
      <c r="D179" s="18">
        <f>F104</f>
      </c>
      <c r="E179" s="18">
        <v>4</v>
      </c>
      <c r="F179" s="18">
        <f>VLOOKUP(E179,$C$176:$D$179,2,FALSE)</f>
      </c>
    </row>
    <row r="180" spans="1:6" ht="13.5" hidden="1">
      <c r="A180" s="18">
        <v>17</v>
      </c>
      <c r="B180" s="18">
        <f ca="1" t="shared" si="11"/>
        <v>0.7320290860717309</v>
      </c>
      <c r="C180" s="18">
        <f>RANK(B180,$B$180:$B$183)</f>
        <v>2</v>
      </c>
      <c r="D180" s="18">
        <f>F102</f>
      </c>
      <c r="E180" s="18">
        <v>1</v>
      </c>
      <c r="F180" s="18">
        <f>VLOOKUP(E180,$C$180:$D$183,2,FALSE)</f>
      </c>
    </row>
    <row r="181" spans="2:6" ht="13.5" hidden="1">
      <c r="B181" s="18">
        <f ca="1" t="shared" si="11"/>
        <v>0.07152381699999566</v>
      </c>
      <c r="C181" s="18">
        <f>RANK(B181,$B$180:$B$183)</f>
        <v>4</v>
      </c>
      <c r="D181" s="18">
        <f>F103</f>
      </c>
      <c r="E181" s="18">
        <v>2</v>
      </c>
      <c r="F181" s="18">
        <f>VLOOKUP(E181,$C$180:$D$183,2,FALSE)</f>
      </c>
    </row>
    <row r="182" spans="2:6" ht="13.5" hidden="1">
      <c r="B182" s="18">
        <f ca="1" t="shared" si="11"/>
        <v>0.8148569723943089</v>
      </c>
      <c r="C182" s="18">
        <f>RANK(B182,$B$180:$B$183)</f>
        <v>1</v>
      </c>
      <c r="D182" s="18">
        <f>F104</f>
      </c>
      <c r="E182" s="18">
        <v>3</v>
      </c>
      <c r="F182" s="18">
        <f>VLOOKUP(E182,$C$180:$D$183,2,FALSE)</f>
      </c>
    </row>
    <row r="183" spans="2:6" ht="13.5" hidden="1">
      <c r="B183" s="18">
        <f ca="1" t="shared" si="11"/>
        <v>0.7223645460846964</v>
      </c>
      <c r="C183" s="18">
        <f>RANK(B183,$B$180:$B$183)</f>
        <v>3</v>
      </c>
      <c r="D183" s="18">
        <f>F105</f>
      </c>
      <c r="E183" s="18">
        <v>4</v>
      </c>
      <c r="F183" s="18">
        <f>VLOOKUP(E183,$C$180:$D$183,2,FALSE)</f>
      </c>
    </row>
    <row r="184" spans="1:6" ht="13.5" hidden="1">
      <c r="A184" s="18">
        <v>18</v>
      </c>
      <c r="B184" s="18">
        <f ca="1" t="shared" si="11"/>
        <v>0.2534811694026411</v>
      </c>
      <c r="C184" s="18">
        <f>RANK(B184,$B$184:$B$187)</f>
        <v>3</v>
      </c>
      <c r="D184" s="18">
        <f>F103</f>
      </c>
      <c r="E184" s="18">
        <v>1</v>
      </c>
      <c r="F184" s="18">
        <f>VLOOKUP(E184,$C$184:$D$187,2,FALSE)</f>
      </c>
    </row>
    <row r="185" spans="2:6" ht="13.5" hidden="1">
      <c r="B185" s="18">
        <f aca="true" ca="1" t="shared" si="12" ref="B185:B215">RAND()</f>
        <v>0.5219651599831892</v>
      </c>
      <c r="C185" s="18">
        <f>RANK(B185,$B$184:$B$187)</f>
        <v>2</v>
      </c>
      <c r="D185" s="18">
        <f>F104</f>
      </c>
      <c r="E185" s="18">
        <v>2</v>
      </c>
      <c r="F185" s="18">
        <f>VLOOKUP(E185,$C$184:$D$187,2,FALSE)</f>
      </c>
    </row>
    <row r="186" spans="2:6" ht="13.5" hidden="1">
      <c r="B186" s="18">
        <f ca="1" t="shared" si="12"/>
        <v>0.23294376147381524</v>
      </c>
      <c r="C186" s="18">
        <f>RANK(B186,$B$184:$B$187)</f>
        <v>4</v>
      </c>
      <c r="D186" s="18">
        <f>F105</f>
      </c>
      <c r="E186" s="18">
        <v>3</v>
      </c>
      <c r="F186" s="18">
        <f>VLOOKUP(E186,$C$184:$D$187,2,FALSE)</f>
      </c>
    </row>
    <row r="187" spans="2:6" ht="13.5" hidden="1">
      <c r="B187" s="18">
        <f ca="1" t="shared" si="12"/>
        <v>0.7239248685082504</v>
      </c>
      <c r="C187" s="18">
        <f>RANK(B187,$B$184:$B$187)</f>
        <v>1</v>
      </c>
      <c r="D187" s="18">
        <f>F106</f>
      </c>
      <c r="E187" s="18">
        <v>4</v>
      </c>
      <c r="F187" s="18">
        <f>VLOOKUP(E187,$C$184:$D$187,2,FALSE)</f>
      </c>
    </row>
    <row r="188" spans="1:6" ht="13.5" hidden="1">
      <c r="A188" s="18">
        <v>19</v>
      </c>
      <c r="B188" s="18">
        <f ca="1" t="shared" si="12"/>
        <v>0.5946867885145659</v>
      </c>
      <c r="C188" s="18">
        <f>RANK(B188,$B$188:$B$191)</f>
        <v>1</v>
      </c>
      <c r="D188" s="18">
        <f>F104</f>
      </c>
      <c r="E188" s="18">
        <v>1</v>
      </c>
      <c r="F188" s="18">
        <f>VLOOKUP(E188,$C$188:$D$191,2,FALSE)</f>
      </c>
    </row>
    <row r="189" spans="2:6" ht="13.5" hidden="1">
      <c r="B189" s="18">
        <f ca="1" t="shared" si="12"/>
        <v>0.11859684555930983</v>
      </c>
      <c r="C189" s="18">
        <f>RANK(B189,$B$188:$B$191)</f>
        <v>3</v>
      </c>
      <c r="D189" s="18">
        <f>F105</f>
      </c>
      <c r="E189" s="18">
        <v>2</v>
      </c>
      <c r="F189" s="18">
        <f>VLOOKUP(E189,$C$188:$D$191,2,FALSE)</f>
      </c>
    </row>
    <row r="190" spans="2:6" ht="13.5" hidden="1">
      <c r="B190" s="18">
        <f ca="1">RAND()</f>
        <v>0.039766115917220235</v>
      </c>
      <c r="C190" s="18">
        <f>RANK(B190,$B$188:$B$191)</f>
        <v>4</v>
      </c>
      <c r="D190" s="18">
        <f>F106</f>
      </c>
      <c r="E190" s="18">
        <v>3</v>
      </c>
      <c r="F190" s="18">
        <f>VLOOKUP(E190,$C$188:$D$191,2,FALSE)</f>
      </c>
    </row>
    <row r="191" spans="2:6" ht="13.5" hidden="1">
      <c r="B191" s="18">
        <f ca="1" t="shared" si="12"/>
        <v>0.333696809728083</v>
      </c>
      <c r="C191" s="18">
        <f>RANK(B191,$B$188:$B$191)</f>
        <v>2</v>
      </c>
      <c r="D191" s="18">
        <f>F107</f>
      </c>
      <c r="E191" s="18">
        <v>4</v>
      </c>
      <c r="F191" s="18">
        <f>VLOOKUP(E191,$C$188:$D$191,2,FALSE)</f>
      </c>
    </row>
    <row r="192" spans="1:6" ht="13.5" hidden="1">
      <c r="A192" s="18">
        <v>20</v>
      </c>
      <c r="B192" s="18">
        <f ca="1" t="shared" si="12"/>
        <v>0.004997277262281941</v>
      </c>
      <c r="C192" s="18">
        <f>RANK(B192,$B$192:$B$195)</f>
        <v>4</v>
      </c>
      <c r="D192" s="18">
        <f>F105</f>
      </c>
      <c r="E192" s="18">
        <v>1</v>
      </c>
      <c r="F192" s="18">
        <f>VLOOKUP(E192,$C$192:$D$195,2,FALSE)</f>
      </c>
    </row>
    <row r="193" spans="2:6" ht="13.5" hidden="1">
      <c r="B193" s="18">
        <f ca="1" t="shared" si="12"/>
        <v>0.47643676603391416</v>
      </c>
      <c r="C193" s="18">
        <f>RANK(B193,$B$192:$B$195)</f>
        <v>1</v>
      </c>
      <c r="D193" s="18">
        <f>F106</f>
      </c>
      <c r="E193" s="18">
        <v>2</v>
      </c>
      <c r="F193" s="18">
        <f>VLOOKUP(E193,$C$192:$D$195,2,FALSE)</f>
      </c>
    </row>
    <row r="194" spans="2:6" ht="13.5" hidden="1">
      <c r="B194" s="18">
        <f ca="1" t="shared" si="12"/>
        <v>0.3372791351655593</v>
      </c>
      <c r="C194" s="18">
        <f>RANK(B194,$B$192:$B$195)</f>
        <v>3</v>
      </c>
      <c r="D194" s="18">
        <f>F107</f>
      </c>
      <c r="E194" s="18">
        <v>3</v>
      </c>
      <c r="F194" s="18">
        <f>VLOOKUP(E194,$C$192:$D$195,2,FALSE)</f>
      </c>
    </row>
    <row r="195" spans="2:6" ht="13.5" hidden="1">
      <c r="B195" s="18">
        <f ca="1" t="shared" si="12"/>
        <v>0.41894388237617197</v>
      </c>
      <c r="C195" s="18">
        <f>RANK(B195,$B$192:$B$195)</f>
        <v>2</v>
      </c>
      <c r="D195" s="18">
        <f>F108</f>
      </c>
      <c r="E195" s="18">
        <v>4</v>
      </c>
      <c r="F195" s="18">
        <f>VLOOKUP(E195,$C$192:$D$195,2,FALSE)</f>
      </c>
    </row>
    <row r="196" spans="1:6" ht="13.5" hidden="1">
      <c r="A196" s="18">
        <v>21</v>
      </c>
      <c r="B196" s="18">
        <f ca="1" t="shared" si="12"/>
        <v>0.24461023061378562</v>
      </c>
      <c r="C196" s="18">
        <f>RANK(B196,$B$196:$B$199)</f>
        <v>3</v>
      </c>
      <c r="D196" s="18">
        <f>F106</f>
      </c>
      <c r="E196" s="18">
        <v>1</v>
      </c>
      <c r="F196" s="18">
        <f>VLOOKUP(E196,$C$196:$D$199,2,FALSE)</f>
      </c>
    </row>
    <row r="197" spans="2:6" ht="13.5" hidden="1">
      <c r="B197" s="18">
        <f ca="1" t="shared" si="12"/>
        <v>0.09918493689188157</v>
      </c>
      <c r="C197" s="18">
        <f>RANK(B197,$B$196:$B$199)</f>
        <v>4</v>
      </c>
      <c r="D197" s="18">
        <f>F107</f>
      </c>
      <c r="E197" s="18">
        <v>2</v>
      </c>
      <c r="F197" s="18">
        <f>VLOOKUP(E197,$C$196:$D$199,2,FALSE)</f>
      </c>
    </row>
    <row r="198" spans="2:6" ht="13.5" hidden="1">
      <c r="B198" s="18">
        <f ca="1" t="shared" si="12"/>
        <v>0.4444033904836077</v>
      </c>
      <c r="C198" s="18">
        <f>RANK(B198,$B$196:$B$199)</f>
        <v>1</v>
      </c>
      <c r="D198" s="18">
        <f>F108</f>
      </c>
      <c r="E198" s="18">
        <v>3</v>
      </c>
      <c r="F198" s="18">
        <f>VLOOKUP(E198,$C$196:$D$199,2,FALSE)</f>
      </c>
    </row>
    <row r="199" spans="2:6" ht="13.5" hidden="1">
      <c r="B199" s="18">
        <f ca="1" t="shared" si="12"/>
        <v>0.2894396911603079</v>
      </c>
      <c r="C199" s="18">
        <f>RANK(B199,$B$196:$B$199)</f>
        <v>2</v>
      </c>
      <c r="D199" s="18">
        <f>F109</f>
      </c>
      <c r="E199" s="18">
        <v>4</v>
      </c>
      <c r="F199" s="18">
        <f>VLOOKUP(E199,$C$196:$D$199,2,FALSE)</f>
      </c>
    </row>
    <row r="200" spans="1:6" ht="13.5" hidden="1">
      <c r="A200" s="18">
        <v>22</v>
      </c>
      <c r="B200" s="18">
        <f ca="1" t="shared" si="12"/>
        <v>0.5926443983952148</v>
      </c>
      <c r="C200" s="18">
        <f>RANK(B200,$B$200:$B$203)</f>
        <v>2</v>
      </c>
      <c r="D200" s="18">
        <f>F107</f>
      </c>
      <c r="E200" s="18">
        <v>1</v>
      </c>
      <c r="F200" s="18">
        <f>VLOOKUP(E200,$C$200:$D$203,2,FALSE)</f>
      </c>
    </row>
    <row r="201" spans="2:6" ht="13.5" hidden="1">
      <c r="B201" s="18">
        <f ca="1" t="shared" si="12"/>
        <v>0.07304552331153946</v>
      </c>
      <c r="C201" s="18">
        <f>RANK(B201,$B$200:$B$203)</f>
        <v>3</v>
      </c>
      <c r="D201" s="18">
        <f>F108</f>
      </c>
      <c r="E201" s="18">
        <v>2</v>
      </c>
      <c r="F201" s="18">
        <f>VLOOKUP(E201,$C$200:$D$203,2,FALSE)</f>
      </c>
    </row>
    <row r="202" spans="2:6" ht="13.5" hidden="1">
      <c r="B202" s="18">
        <f ca="1" t="shared" si="12"/>
        <v>0.06964090572948933</v>
      </c>
      <c r="C202" s="18">
        <f>RANK(B202,$B$200:$B$203)</f>
        <v>4</v>
      </c>
      <c r="D202" s="18">
        <f>F109</f>
      </c>
      <c r="E202" s="18">
        <v>3</v>
      </c>
      <c r="F202" s="18">
        <f>VLOOKUP(E202,$C$200:$D$203,2,FALSE)</f>
      </c>
    </row>
    <row r="203" spans="2:6" ht="13.5" hidden="1">
      <c r="B203" s="18">
        <f ca="1" t="shared" si="12"/>
        <v>0.7247147930635185</v>
      </c>
      <c r="C203" s="18">
        <f>RANK(B203,$B$200:$B$203)</f>
        <v>1</v>
      </c>
      <c r="D203" s="18">
        <f>F110</f>
      </c>
      <c r="E203" s="18">
        <v>4</v>
      </c>
      <c r="F203" s="18">
        <f>VLOOKUP(E203,$C$200:$D$203,2,FALSE)</f>
      </c>
    </row>
    <row r="204" spans="1:6" ht="13.5" hidden="1">
      <c r="A204" s="18">
        <v>23</v>
      </c>
      <c r="B204" s="18">
        <f ca="1">RAND()</f>
        <v>0.8837179438026688</v>
      </c>
      <c r="C204" s="18">
        <f>RANK(B204,$B$204:$B$207)</f>
        <v>2</v>
      </c>
      <c r="D204" s="18">
        <f>F108</f>
      </c>
      <c r="E204" s="18">
        <v>1</v>
      </c>
      <c r="F204" s="18">
        <f>VLOOKUP(E204,$C$204:$D$207,2,FALSE)</f>
      </c>
    </row>
    <row r="205" spans="2:6" ht="13.5" hidden="1">
      <c r="B205" s="18">
        <f ca="1" t="shared" si="12"/>
        <v>0.37988277427293493</v>
      </c>
      <c r="C205" s="18">
        <f>RANK(B205,$B$204:$B$207)</f>
        <v>3</v>
      </c>
      <c r="D205" s="18">
        <f>F109</f>
      </c>
      <c r="E205" s="18">
        <v>2</v>
      </c>
      <c r="F205" s="18">
        <f>VLOOKUP(E205,$C$204:$D$207,2,FALSE)</f>
      </c>
    </row>
    <row r="206" spans="2:6" ht="13.5" hidden="1">
      <c r="B206" s="18">
        <f ca="1" t="shared" si="12"/>
        <v>0.9338662677358842</v>
      </c>
      <c r="C206" s="18">
        <f>RANK(B206,$B$204:$B$207)</f>
        <v>1</v>
      </c>
      <c r="D206" s="18">
        <f>F110</f>
      </c>
      <c r="E206" s="18">
        <v>3</v>
      </c>
      <c r="F206" s="18">
        <f>VLOOKUP(E206,$C$204:$D$207,2,FALSE)</f>
      </c>
    </row>
    <row r="207" spans="2:6" ht="13.5" hidden="1">
      <c r="B207" s="18">
        <f ca="1" t="shared" si="12"/>
        <v>0.1929523942934317</v>
      </c>
      <c r="C207" s="18">
        <f>RANK(B207,$B$204:$B$207)</f>
        <v>4</v>
      </c>
      <c r="D207" s="18" t="e">
        <f>F111</f>
        <v>#N/A</v>
      </c>
      <c r="E207" s="18">
        <v>4</v>
      </c>
      <c r="F207" s="18" t="e">
        <f>VLOOKUP(E207,$C$204:$D$207,2,FALSE)</f>
        <v>#N/A</v>
      </c>
    </row>
    <row r="208" spans="1:6" ht="13.5" hidden="1">
      <c r="A208" s="18">
        <v>24</v>
      </c>
      <c r="B208" s="18">
        <f ca="1" t="shared" si="12"/>
        <v>0.9844417246606696</v>
      </c>
      <c r="C208" s="18">
        <f>RANK(B208,$B$208:$B$211)</f>
        <v>1</v>
      </c>
      <c r="D208" s="18">
        <f>F109</f>
      </c>
      <c r="E208" s="18">
        <v>1</v>
      </c>
      <c r="F208" s="18">
        <f>VLOOKUP(E208,$C$208:$D$211,2,FALSE)</f>
      </c>
    </row>
    <row r="209" spans="2:6" ht="13.5" hidden="1">
      <c r="B209" s="18">
        <f ca="1" t="shared" si="12"/>
        <v>0.5351026593122894</v>
      </c>
      <c r="C209" s="18">
        <f>RANK(B209,$B$208:$B$211)</f>
        <v>3</v>
      </c>
      <c r="D209" s="18">
        <f>F110</f>
      </c>
      <c r="E209" s="18">
        <v>2</v>
      </c>
      <c r="F209" s="18" t="e">
        <f>VLOOKUP(E209,$C$208:$D$211,2,FALSE)</f>
        <v>#N/A</v>
      </c>
    </row>
    <row r="210" spans="2:6" ht="13.5" hidden="1">
      <c r="B210" s="18">
        <f ca="1" t="shared" si="12"/>
        <v>0.9139623543793594</v>
      </c>
      <c r="C210" s="18">
        <f>RANK(B210,$B$208:$B$211)</f>
        <v>2</v>
      </c>
      <c r="D210" s="18" t="e">
        <f>F111</f>
        <v>#N/A</v>
      </c>
      <c r="E210" s="18">
        <v>3</v>
      </c>
      <c r="F210" s="18">
        <f>VLOOKUP(E210,$C$208:$D$211,2,FALSE)</f>
      </c>
    </row>
    <row r="211" spans="2:6" ht="13.5" hidden="1">
      <c r="B211" s="18">
        <f ca="1" t="shared" si="12"/>
        <v>0.1381964493758021</v>
      </c>
      <c r="C211" s="18">
        <f>RANK(B211,$B$208:$B$211)</f>
        <v>4</v>
      </c>
      <c r="D211" s="18" t="e">
        <f>F112</f>
        <v>#N/A</v>
      </c>
      <c r="E211" s="18">
        <v>4</v>
      </c>
      <c r="F211" s="18" t="e">
        <f>VLOOKUP(E211,$C$208:$D$211,2,FALSE)</f>
        <v>#N/A</v>
      </c>
    </row>
    <row r="212" spans="1:6" ht="13.5" hidden="1">
      <c r="A212" s="18">
        <v>25</v>
      </c>
      <c r="B212" s="18">
        <f ca="1" t="shared" si="12"/>
        <v>0.022654436937032507</v>
      </c>
      <c r="C212" s="18">
        <f>RANK(B212,$B$212:$B$215)</f>
        <v>4</v>
      </c>
      <c r="D212" s="18">
        <f>F110</f>
      </c>
      <c r="E212" s="18">
        <v>1</v>
      </c>
      <c r="F212" s="18" t="e">
        <f>VLOOKUP(E212,$C$212:$D$215,2,FALSE)</f>
        <v>#N/A</v>
      </c>
    </row>
    <row r="213" spans="2:6" ht="13.5" hidden="1">
      <c r="B213" s="18">
        <f ca="1" t="shared" si="12"/>
        <v>0.9941335847398991</v>
      </c>
      <c r="C213" s="18">
        <f>RANK(B213,$B$212:$B$215)</f>
        <v>1</v>
      </c>
      <c r="D213" s="18" t="e">
        <f>F111</f>
        <v>#N/A</v>
      </c>
      <c r="E213" s="18">
        <v>2</v>
      </c>
      <c r="F213" s="18" t="e">
        <f>VLOOKUP(E213,$C$212:$D$215,2,FALSE)</f>
        <v>#N/A</v>
      </c>
    </row>
    <row r="214" spans="2:6" ht="13.5" hidden="1">
      <c r="B214" s="18">
        <f ca="1" t="shared" si="12"/>
        <v>0.16074686283895767</v>
      </c>
      <c r="C214" s="18">
        <f>RANK(B214,$B$212:$B$215)</f>
        <v>3</v>
      </c>
      <c r="D214" s="18" t="e">
        <f>F112</f>
        <v>#N/A</v>
      </c>
      <c r="E214" s="18">
        <v>3</v>
      </c>
      <c r="F214" s="18" t="e">
        <f>VLOOKUP(E214,$C$212:$D$215,2,FALSE)</f>
        <v>#N/A</v>
      </c>
    </row>
    <row r="215" spans="2:6" ht="13.5" hidden="1">
      <c r="B215" s="18">
        <f ca="1" t="shared" si="12"/>
        <v>0.16420473036660943</v>
      </c>
      <c r="C215" s="18">
        <f>RANK(B215,$B$212:$B$215)</f>
        <v>2</v>
      </c>
      <c r="D215" s="18" t="e">
        <f>F113</f>
        <v>#N/A</v>
      </c>
      <c r="E215" s="18">
        <v>4</v>
      </c>
      <c r="F215" s="18">
        <f>VLOOKUP(E215,$C$212:$D$215,2,FALSE)</f>
      </c>
    </row>
    <row r="216" ht="13.5" hidden="1"/>
  </sheetData>
  <mergeCells count="2">
    <mergeCell ref="A1:I1"/>
    <mergeCell ref="A2:B2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&amp;L「むらログ」　日本語教師の仕事術
http://mongolia.seesaa.net/&amp;R&amp;P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15"/>
  <sheetViews>
    <sheetView showGridLines="0" workbookViewId="0" topLeftCell="A1">
      <selection activeCell="A58" sqref="A58:IV215"/>
    </sheetView>
  </sheetViews>
  <sheetFormatPr defaultColWidth="9.00390625" defaultRowHeight="13.5"/>
  <cols>
    <col min="1" max="1" width="10.50390625" style="18" bestFit="1" customWidth="1"/>
    <col min="2" max="16384" width="9.00390625" style="18" customWidth="1"/>
  </cols>
  <sheetData>
    <row r="1" spans="1:9" ht="13.5">
      <c r="A1" s="37" t="s">
        <v>42</v>
      </c>
      <c r="B1" s="37"/>
      <c r="C1" s="37"/>
      <c r="D1" s="37"/>
      <c r="E1" s="37"/>
      <c r="F1" s="37"/>
      <c r="G1" s="37"/>
      <c r="H1" s="37"/>
      <c r="I1" s="37"/>
    </row>
    <row r="2" spans="1:2" ht="13.5">
      <c r="A2" s="38">
        <f ca="1">TODAY()</f>
        <v>39529</v>
      </c>
      <c r="B2" s="38"/>
    </row>
    <row r="3" spans="3:9" ht="13.5">
      <c r="C3" s="19" t="s">
        <v>46</v>
      </c>
      <c r="D3" s="20"/>
      <c r="E3" s="19" t="s">
        <v>10</v>
      </c>
      <c r="F3" s="20"/>
      <c r="G3" s="19" t="s">
        <v>9</v>
      </c>
      <c r="H3" s="21"/>
      <c r="I3" s="21"/>
    </row>
    <row r="4" ht="27" customHeight="1"/>
    <row r="5" ht="13.5">
      <c r="A5" s="18" t="s">
        <v>43</v>
      </c>
    </row>
    <row r="6" ht="15.75" customHeight="1"/>
    <row r="7" spans="1:9" ht="27.75" customHeight="1">
      <c r="A7" s="26">
        <f>IF(B7="","",1)</f>
      </c>
      <c r="B7" s="36">
        <f>IF(B86="","",C86)</f>
      </c>
      <c r="C7" s="36"/>
      <c r="D7" s="36"/>
      <c r="E7" s="36"/>
      <c r="F7" s="36"/>
      <c r="G7" s="36"/>
      <c r="H7" s="36"/>
      <c r="I7" s="36"/>
    </row>
    <row r="8" spans="1:8" s="28" customFormat="1" ht="27.75" customHeight="1">
      <c r="A8" s="27">
        <f>IF(B7="","","あ．")</f>
      </c>
      <c r="B8" s="28">
        <f>IF(B7="","",F116)</f>
      </c>
      <c r="C8" s="27">
        <f>IF(B7="","","い．")</f>
      </c>
      <c r="D8" s="28">
        <f>IF(B7="","",F117)</f>
      </c>
      <c r="E8" s="27">
        <f>IF(B7="","","う．")</f>
      </c>
      <c r="F8" s="28">
        <f>IF(B7="","",F118)</f>
      </c>
      <c r="G8" s="27">
        <f>IF(B7="","","え．")</f>
      </c>
      <c r="H8" s="28">
        <f>IF(B7="","",F119)</f>
      </c>
    </row>
    <row r="9" spans="1:9" ht="27.75" customHeight="1">
      <c r="A9" s="26">
        <f>IF(B9="","",A7+1)</f>
      </c>
      <c r="B9" s="36">
        <f>IF(B87="","",C87)</f>
      </c>
      <c r="C9" s="36"/>
      <c r="D9" s="36"/>
      <c r="E9" s="36"/>
      <c r="F9" s="36"/>
      <c r="G9" s="36"/>
      <c r="H9" s="36"/>
      <c r="I9" s="36"/>
    </row>
    <row r="10" spans="1:8" s="28" customFormat="1" ht="27.75" customHeight="1">
      <c r="A10" s="27">
        <f>IF(B9="","","あ．")</f>
      </c>
      <c r="B10" s="28">
        <f>IF(B9="","",F120)</f>
      </c>
      <c r="C10" s="27">
        <f>IF(B9="","","い．")</f>
      </c>
      <c r="D10" s="28">
        <f>IF(B9="","",F121)</f>
      </c>
      <c r="E10" s="27">
        <f>IF(B9="","","う．")</f>
      </c>
      <c r="F10" s="28">
        <f>IF(B9="","",F122)</f>
      </c>
      <c r="G10" s="27">
        <f>IF(B9="","","え．")</f>
      </c>
      <c r="H10" s="28">
        <f>IF(B9="","",F123)</f>
      </c>
    </row>
    <row r="11" spans="1:9" ht="27.75" customHeight="1">
      <c r="A11" s="26">
        <f>IF(B11="","",A9+1)</f>
      </c>
      <c r="B11" s="36">
        <f>IF(B88="","",C88)</f>
      </c>
      <c r="C11" s="36"/>
      <c r="D11" s="36"/>
      <c r="E11" s="36"/>
      <c r="F11" s="36"/>
      <c r="G11" s="36"/>
      <c r="H11" s="36"/>
      <c r="I11" s="36"/>
    </row>
    <row r="12" spans="1:8" s="28" customFormat="1" ht="27.75" customHeight="1">
      <c r="A12" s="27">
        <f>IF(B11="","","あ．")</f>
      </c>
      <c r="B12" s="28">
        <f>IF(B11="","",F124)</f>
      </c>
      <c r="C12" s="27">
        <f>IF(B11="","","い．")</f>
      </c>
      <c r="D12" s="28">
        <f>IF(B11="","",F125)</f>
      </c>
      <c r="E12" s="27">
        <f>IF(B11="","","う．")</f>
      </c>
      <c r="F12" s="28">
        <f>IF(B11="","",F126)</f>
      </c>
      <c r="G12" s="27">
        <f>IF(B11="","","え．")</f>
      </c>
      <c r="H12" s="28">
        <f>IF(B11="","",F127)</f>
      </c>
    </row>
    <row r="13" spans="1:9" ht="27.75" customHeight="1">
      <c r="A13" s="26">
        <f>IF(B13="","",A11+1)</f>
      </c>
      <c r="B13" s="36">
        <f>IF(B89="","",C89)</f>
      </c>
      <c r="C13" s="36"/>
      <c r="D13" s="36"/>
      <c r="E13" s="36"/>
      <c r="F13" s="36"/>
      <c r="G13" s="36"/>
      <c r="H13" s="36"/>
      <c r="I13" s="36"/>
    </row>
    <row r="14" spans="1:8" s="28" customFormat="1" ht="27.75" customHeight="1">
      <c r="A14" s="27">
        <f>IF(B13="","","あ．")</f>
      </c>
      <c r="B14" s="28">
        <f>IF(B13="","",F128)</f>
      </c>
      <c r="C14" s="27">
        <f>IF(B13="","","い．")</f>
      </c>
      <c r="D14" s="28">
        <f>IF(B13="","",F129)</f>
      </c>
      <c r="E14" s="27">
        <f>IF(B13="","","う．")</f>
      </c>
      <c r="F14" s="28">
        <f>IF(B13="","",F130)</f>
      </c>
      <c r="G14" s="27">
        <f>IF(B13="","","え．")</f>
      </c>
      <c r="H14" s="28">
        <f>IF(B13="","",F131)</f>
      </c>
    </row>
    <row r="15" spans="1:9" ht="27.75" customHeight="1">
      <c r="A15" s="26">
        <f>IF(B15="","",A13+1)</f>
      </c>
      <c r="B15" s="36">
        <f>IF(B90="","",C90)</f>
      </c>
      <c r="C15" s="36"/>
      <c r="D15" s="36"/>
      <c r="E15" s="36"/>
      <c r="F15" s="36"/>
      <c r="G15" s="36"/>
      <c r="H15" s="36"/>
      <c r="I15" s="36"/>
    </row>
    <row r="16" spans="1:8" s="28" customFormat="1" ht="27.75" customHeight="1">
      <c r="A16" s="27">
        <f>IF(B15="","","あ．")</f>
      </c>
      <c r="B16" s="28">
        <f>IF(B15="","",F132)</f>
      </c>
      <c r="C16" s="27">
        <f>IF(B15="","","い．")</f>
      </c>
      <c r="D16" s="28">
        <f>IF(B15="","",F133)</f>
      </c>
      <c r="E16" s="27">
        <f>IF(B15="","","う．")</f>
      </c>
      <c r="F16" s="28">
        <f>IF(B15="","",F134)</f>
      </c>
      <c r="G16" s="27">
        <f>IF(B15="","","え．")</f>
      </c>
      <c r="H16" s="28">
        <f>IF(B15="","",F135)</f>
      </c>
    </row>
    <row r="17" spans="1:9" ht="27.75" customHeight="1">
      <c r="A17" s="26">
        <f>IF(B17="","",A15+1)</f>
      </c>
      <c r="B17" s="36">
        <f>IF(B91="","",C91)</f>
      </c>
      <c r="C17" s="36"/>
      <c r="D17" s="36"/>
      <c r="E17" s="36"/>
      <c r="F17" s="36"/>
      <c r="G17" s="36"/>
      <c r="H17" s="36"/>
      <c r="I17" s="36"/>
    </row>
    <row r="18" spans="1:8" s="28" customFormat="1" ht="27.75" customHeight="1">
      <c r="A18" s="27">
        <f>IF(B17="","","あ．")</f>
      </c>
      <c r="B18" s="28">
        <f>IF(B17="","",F136)</f>
      </c>
      <c r="C18" s="27">
        <f>IF(B17="","","い．")</f>
      </c>
      <c r="D18" s="28">
        <f>IF(B17="","",F137)</f>
      </c>
      <c r="E18" s="27">
        <f>IF(B17="","","う．")</f>
      </c>
      <c r="F18" s="28">
        <f>IF(B17="","",F138)</f>
      </c>
      <c r="G18" s="27">
        <f>IF(B17="","","え．")</f>
      </c>
      <c r="H18" s="28">
        <f>IF(B17="","",F139)</f>
      </c>
    </row>
    <row r="19" spans="1:9" ht="27.75" customHeight="1">
      <c r="A19" s="26">
        <f>IF(B19="","",A17+1)</f>
      </c>
      <c r="B19" s="36">
        <f>IF(B92="","",C92)</f>
      </c>
      <c r="C19" s="36"/>
      <c r="D19" s="36"/>
      <c r="E19" s="36"/>
      <c r="F19" s="36"/>
      <c r="G19" s="36"/>
      <c r="H19" s="36"/>
      <c r="I19" s="36"/>
    </row>
    <row r="20" spans="1:8" s="28" customFormat="1" ht="27.75" customHeight="1">
      <c r="A20" s="27">
        <f>IF(B19="","","あ．")</f>
      </c>
      <c r="B20" s="28">
        <f>IF(B19="","",F140)</f>
      </c>
      <c r="C20" s="27">
        <f>IF(B19="","","い．")</f>
      </c>
      <c r="D20" s="28">
        <f>IF(B19="","",F141)</f>
      </c>
      <c r="E20" s="27">
        <f>IF(B19="","","う．")</f>
      </c>
      <c r="F20" s="28">
        <f>IF(B19="","",F142)</f>
      </c>
      <c r="G20" s="27">
        <f>IF(B19="","","え．")</f>
      </c>
      <c r="H20" s="28">
        <f>IF(B19="","",F143)</f>
      </c>
    </row>
    <row r="21" spans="1:9" ht="27.75" customHeight="1">
      <c r="A21" s="26">
        <f>IF(B21="","",A19+1)</f>
      </c>
      <c r="B21" s="36">
        <f>IF(B93="","",C93)</f>
      </c>
      <c r="C21" s="36"/>
      <c r="D21" s="36"/>
      <c r="E21" s="36"/>
      <c r="F21" s="36"/>
      <c r="G21" s="36"/>
      <c r="H21" s="36"/>
      <c r="I21" s="36"/>
    </row>
    <row r="22" spans="1:8" s="28" customFormat="1" ht="27.75" customHeight="1">
      <c r="A22" s="27">
        <f>IF(B21="","","あ．")</f>
      </c>
      <c r="B22" s="28">
        <f>IF(B21="","",F144)</f>
      </c>
      <c r="C22" s="27">
        <f>IF(B21="","","い．")</f>
      </c>
      <c r="D22" s="28">
        <f>IF(B21="","",F145)</f>
      </c>
      <c r="E22" s="27">
        <f>IF(B21="","","う．")</f>
      </c>
      <c r="F22" s="28">
        <f>IF(B21="","",F146)</f>
      </c>
      <c r="G22" s="27">
        <f>IF(B21="","","え．")</f>
      </c>
      <c r="H22" s="28">
        <f>IF(B21="","",F147)</f>
      </c>
    </row>
    <row r="23" spans="1:9" ht="27.75" customHeight="1">
      <c r="A23" s="26">
        <f>IF(B23="","",A21+1)</f>
      </c>
      <c r="B23" s="36">
        <f>IF(B94="","",C94)</f>
      </c>
      <c r="C23" s="36"/>
      <c r="D23" s="36"/>
      <c r="E23" s="36"/>
      <c r="F23" s="36"/>
      <c r="G23" s="36"/>
      <c r="H23" s="36"/>
      <c r="I23" s="36"/>
    </row>
    <row r="24" spans="1:8" s="28" customFormat="1" ht="27.75" customHeight="1">
      <c r="A24" s="27">
        <f>IF(B23="","","あ．")</f>
      </c>
      <c r="B24" s="28">
        <f>IF(B23="","",F148)</f>
      </c>
      <c r="C24" s="27">
        <f>IF(B23="","","い．")</f>
      </c>
      <c r="D24" s="28">
        <f>IF(B23="","",F149)</f>
      </c>
      <c r="E24" s="27">
        <f>IF(B23="","","う．")</f>
      </c>
      <c r="F24" s="28">
        <f>IF(B23="","",F150)</f>
      </c>
      <c r="G24" s="27">
        <f>IF(B23="","","え．")</f>
      </c>
      <c r="H24" s="28">
        <f>IF(B23="","",F151)</f>
      </c>
    </row>
    <row r="25" spans="1:9" ht="27.75" customHeight="1">
      <c r="A25" s="26">
        <f>IF(B25="","",A23+1)</f>
      </c>
      <c r="B25" s="36">
        <f>IF(B95="","",C95)</f>
      </c>
      <c r="C25" s="36"/>
      <c r="D25" s="36"/>
      <c r="E25" s="36"/>
      <c r="F25" s="36"/>
      <c r="G25" s="36"/>
      <c r="H25" s="36"/>
      <c r="I25" s="36"/>
    </row>
    <row r="26" spans="1:8" s="28" customFormat="1" ht="27.75" customHeight="1">
      <c r="A26" s="27">
        <f>IF(B25="","","あ．")</f>
      </c>
      <c r="B26" s="28">
        <f>IF(B25="","",F152)</f>
      </c>
      <c r="C26" s="27">
        <f>IF(B25="","","い．")</f>
      </c>
      <c r="D26" s="28">
        <f>IF(B25="","",F153)</f>
      </c>
      <c r="E26" s="27">
        <f>IF(B25="","","う．")</f>
      </c>
      <c r="F26" s="28">
        <f>IF(B25="","",F154)</f>
      </c>
      <c r="G26" s="27">
        <f>IF(B25="","","え．")</f>
      </c>
      <c r="H26" s="28">
        <f>IF(B25="","",F155)</f>
      </c>
    </row>
    <row r="27" spans="1:9" ht="27.75" customHeight="1">
      <c r="A27" s="26">
        <f>IF(B27="","",A25+1)</f>
      </c>
      <c r="B27" s="36">
        <f>IF(B96="","",C96)</f>
      </c>
      <c r="C27" s="36"/>
      <c r="D27" s="36"/>
      <c r="E27" s="36"/>
      <c r="F27" s="36"/>
      <c r="G27" s="36"/>
      <c r="H27" s="36"/>
      <c r="I27" s="36"/>
    </row>
    <row r="28" spans="1:8" ht="27.75" customHeight="1">
      <c r="A28" s="27">
        <f>IF(B27="","","あ．")</f>
      </c>
      <c r="B28" s="28">
        <f>IF(B27="","",F156)</f>
      </c>
      <c r="C28" s="27">
        <f>IF(B27="","","い．")</f>
      </c>
      <c r="D28" s="28">
        <f>IF(B27="","",F157)</f>
      </c>
      <c r="E28" s="27">
        <f>IF(B27="","","う．")</f>
      </c>
      <c r="F28" s="28">
        <f>IF(B27="","",F158)</f>
      </c>
      <c r="G28" s="27">
        <f>IF(B27="","","え．")</f>
      </c>
      <c r="H28" s="28">
        <f>IF(B27="","",F159)</f>
      </c>
    </row>
    <row r="29" spans="1:9" ht="27.75" customHeight="1">
      <c r="A29" s="26">
        <f>IF(B29="","",A27+1)</f>
      </c>
      <c r="B29" s="36">
        <f>IF(B97="","",C97)</f>
      </c>
      <c r="C29" s="36"/>
      <c r="D29" s="36"/>
      <c r="E29" s="36"/>
      <c r="F29" s="36"/>
      <c r="G29" s="36"/>
      <c r="H29" s="36"/>
      <c r="I29" s="36"/>
    </row>
    <row r="30" spans="1:8" ht="27.75" customHeight="1">
      <c r="A30" s="27">
        <f>IF(B29="","","あ．")</f>
      </c>
      <c r="B30" s="28">
        <f>IF(B29="","",F160)</f>
      </c>
      <c r="C30" s="27">
        <f>IF(B29="","","い．")</f>
      </c>
      <c r="D30" s="28">
        <f>IF(B29="","",F161)</f>
      </c>
      <c r="E30" s="27">
        <f>IF(B29="","","う．")</f>
      </c>
      <c r="F30" s="28">
        <f>IF(B29="","",F162)</f>
      </c>
      <c r="G30" s="27">
        <f>IF(B29="","","え．")</f>
      </c>
      <c r="H30" s="28">
        <f>IF(B29="","",F163)</f>
      </c>
    </row>
    <row r="31" spans="1:9" ht="27.75" customHeight="1">
      <c r="A31" s="26">
        <f>IF(B31="","",A29+1)</f>
      </c>
      <c r="B31" s="36">
        <f>IF(B98="","",C98)</f>
      </c>
      <c r="C31" s="36"/>
      <c r="D31" s="36"/>
      <c r="E31" s="36"/>
      <c r="F31" s="36"/>
      <c r="G31" s="36"/>
      <c r="H31" s="36"/>
      <c r="I31" s="36"/>
    </row>
    <row r="32" spans="1:8" ht="27.75" customHeight="1">
      <c r="A32" s="27">
        <f>IF(B31="","","あ．")</f>
      </c>
      <c r="B32" s="28">
        <f>IF(B31="","",F164)</f>
      </c>
      <c r="C32" s="27">
        <f>IF(B31="","","い．")</f>
      </c>
      <c r="D32" s="28">
        <f>IF(B31="","",F165)</f>
      </c>
      <c r="E32" s="27">
        <f>IF(B31="","","う．")</f>
      </c>
      <c r="F32" s="28">
        <f>IF(B31="","",F166)</f>
      </c>
      <c r="G32" s="27">
        <f>IF(B31="","","え．")</f>
      </c>
      <c r="H32" s="28">
        <f>IF(B31="","",F167)</f>
      </c>
    </row>
    <row r="33" spans="1:9" ht="27.75" customHeight="1">
      <c r="A33" s="26">
        <f>IF(B33="","",A31+1)</f>
      </c>
      <c r="B33" s="36">
        <f>IF(B99="","",C99)</f>
      </c>
      <c r="C33" s="36"/>
      <c r="D33" s="36"/>
      <c r="E33" s="36"/>
      <c r="F33" s="36"/>
      <c r="G33" s="36"/>
      <c r="H33" s="36"/>
      <c r="I33" s="36"/>
    </row>
    <row r="34" spans="1:8" ht="27.75" customHeight="1">
      <c r="A34" s="27">
        <f>IF(B33="","","あ．")</f>
      </c>
      <c r="B34" s="28">
        <f>IF(B33="","",F168)</f>
      </c>
      <c r="C34" s="27">
        <f>IF(B33="","","い．")</f>
      </c>
      <c r="D34" s="28">
        <f>IF(B33="","",F169)</f>
      </c>
      <c r="E34" s="27">
        <f>IF(B33="","","う．")</f>
      </c>
      <c r="F34" s="28">
        <f>IF(B33="","",F170)</f>
      </c>
      <c r="G34" s="27">
        <f>IF(B33="","","え．")</f>
      </c>
      <c r="H34" s="28">
        <f>IF(B33="","",F171)</f>
      </c>
    </row>
    <row r="35" spans="1:9" ht="27.75" customHeight="1">
      <c r="A35" s="26">
        <f>IF(B35="","",A33+1)</f>
      </c>
      <c r="B35" s="36">
        <f>IF(B100="","",C100)</f>
      </c>
      <c r="C35" s="36"/>
      <c r="D35" s="36"/>
      <c r="E35" s="36"/>
      <c r="F35" s="36"/>
      <c r="G35" s="36"/>
      <c r="H35" s="36"/>
      <c r="I35" s="36"/>
    </row>
    <row r="36" spans="1:8" ht="27.75" customHeight="1">
      <c r="A36" s="27">
        <f>IF(B35="","","あ．")</f>
      </c>
      <c r="B36" s="28">
        <f>IF(B35="","",F172)</f>
      </c>
      <c r="C36" s="27">
        <f>IF(B35="","","い．")</f>
      </c>
      <c r="D36" s="28">
        <f>IF(B35="","",F173)</f>
      </c>
      <c r="E36" s="27">
        <f>IF(B35="","","う．")</f>
      </c>
      <c r="F36" s="28">
        <f>IF(B35="","",F174)</f>
      </c>
      <c r="G36" s="27">
        <f>IF(B35="","","え．")</f>
      </c>
      <c r="H36" s="28">
        <f>IF(B35="","",F175)</f>
      </c>
    </row>
    <row r="37" spans="1:9" ht="27.75" customHeight="1">
      <c r="A37" s="26">
        <f>IF(B37="","",A35+1)</f>
      </c>
      <c r="B37" s="36">
        <f>IF(B101="","",C101)</f>
      </c>
      <c r="C37" s="36"/>
      <c r="D37" s="36"/>
      <c r="E37" s="36"/>
      <c r="F37" s="36"/>
      <c r="G37" s="36"/>
      <c r="H37" s="36"/>
      <c r="I37" s="36"/>
    </row>
    <row r="38" spans="1:8" ht="27.75" customHeight="1">
      <c r="A38" s="27">
        <f>IF(B37="","","あ．")</f>
      </c>
      <c r="B38" s="28">
        <f>IF(B37="","",F176)</f>
      </c>
      <c r="C38" s="27">
        <f>IF(B37="","","い．")</f>
      </c>
      <c r="D38" s="28">
        <f>IF(B37="","",F177)</f>
      </c>
      <c r="E38" s="27">
        <f>IF(B37="","","う．")</f>
      </c>
      <c r="F38" s="28">
        <f>IF(B37="","",F178)</f>
      </c>
      <c r="G38" s="27">
        <f>IF(B37="","","え．")</f>
      </c>
      <c r="H38" s="28">
        <f>IF(B37="","",F179)</f>
      </c>
    </row>
    <row r="39" spans="1:9" ht="27.75" customHeight="1">
      <c r="A39" s="26">
        <f>IF(B39="","",A37+1)</f>
      </c>
      <c r="B39" s="36">
        <f>IF(B102="","",C102)</f>
      </c>
      <c r="C39" s="36"/>
      <c r="D39" s="36"/>
      <c r="E39" s="36"/>
      <c r="F39" s="36"/>
      <c r="G39" s="36"/>
      <c r="H39" s="36"/>
      <c r="I39" s="36"/>
    </row>
    <row r="40" spans="1:8" ht="27.75" customHeight="1">
      <c r="A40" s="27">
        <f>IF(B39="","","あ．")</f>
      </c>
      <c r="B40" s="28">
        <f>IF(B39="","",F180)</f>
      </c>
      <c r="C40" s="27">
        <f>IF(B39="","","い．")</f>
      </c>
      <c r="D40" s="28">
        <f>IF(B39="","",F181)</f>
      </c>
      <c r="E40" s="27">
        <f>IF(B39="","","う．")</f>
      </c>
      <c r="F40" s="28">
        <f>IF(B39="","",F182)</f>
      </c>
      <c r="G40" s="27">
        <f>IF(B39="","","え．")</f>
      </c>
      <c r="H40" s="28">
        <f>IF(B39="","",F183)</f>
      </c>
    </row>
    <row r="41" spans="1:9" ht="27.75" customHeight="1">
      <c r="A41" s="26">
        <f>IF(B41="","",A39+1)</f>
      </c>
      <c r="B41" s="36">
        <f>IF(B103="","",C103)</f>
      </c>
      <c r="C41" s="36"/>
      <c r="D41" s="36"/>
      <c r="E41" s="36"/>
      <c r="F41" s="36"/>
      <c r="G41" s="36"/>
      <c r="H41" s="36"/>
      <c r="I41" s="36"/>
    </row>
    <row r="42" spans="1:8" ht="27.75" customHeight="1">
      <c r="A42" s="27">
        <f>IF(B41="","","あ．")</f>
      </c>
      <c r="B42" s="28">
        <f>IF(B41="","",F184)</f>
      </c>
      <c r="C42" s="27">
        <f>IF(B41="","","い．")</f>
      </c>
      <c r="D42" s="28">
        <f>IF(B41="","",F185)</f>
      </c>
      <c r="E42" s="27">
        <f>IF(B41="","","う．")</f>
      </c>
      <c r="F42" s="28">
        <f>IF(B41="","",F186)</f>
      </c>
      <c r="G42" s="27">
        <f>IF(B41="","","え．")</f>
      </c>
      <c r="H42" s="28">
        <f>IF(B41="","",F187)</f>
      </c>
    </row>
    <row r="43" spans="1:9" ht="27.75" customHeight="1">
      <c r="A43" s="26">
        <f>IF(B43="","",A41+1)</f>
      </c>
      <c r="B43" s="36">
        <f>IF(B104="","",C104)</f>
      </c>
      <c r="C43" s="36"/>
      <c r="D43" s="36"/>
      <c r="E43" s="36"/>
      <c r="F43" s="36"/>
      <c r="G43" s="36"/>
      <c r="H43" s="36"/>
      <c r="I43" s="36"/>
    </row>
    <row r="44" spans="1:8" ht="27.75" customHeight="1">
      <c r="A44" s="27">
        <f>IF(B43="","","あ．")</f>
      </c>
      <c r="B44" s="28">
        <f>IF(B43="","",F188)</f>
      </c>
      <c r="C44" s="27">
        <f>IF(B43="","","い．")</f>
      </c>
      <c r="D44" s="28">
        <f>IF(B43="","",F189)</f>
      </c>
      <c r="E44" s="27">
        <f>IF(B43="","","う．")</f>
      </c>
      <c r="F44" s="28">
        <f>IF(B43="","",F190)</f>
      </c>
      <c r="G44" s="27">
        <f>IF(B43="","","え．")</f>
      </c>
      <c r="H44" s="28">
        <f>IF(B43="","",F191)</f>
      </c>
    </row>
    <row r="45" spans="1:9" ht="27.75" customHeight="1">
      <c r="A45" s="26">
        <f>IF(B45="","",A43+1)</f>
      </c>
      <c r="B45" s="36">
        <f>IF(B105="","",C105)</f>
      </c>
      <c r="C45" s="36"/>
      <c r="D45" s="36"/>
      <c r="E45" s="36"/>
      <c r="F45" s="36"/>
      <c r="G45" s="36"/>
      <c r="H45" s="36"/>
      <c r="I45" s="36"/>
    </row>
    <row r="46" spans="1:8" ht="27.75" customHeight="1">
      <c r="A46" s="27">
        <f>IF(B45="","","あ．")</f>
      </c>
      <c r="B46" s="28">
        <f>IF(B45="","",F192)</f>
      </c>
      <c r="C46" s="27">
        <f>IF(B45="","","い．")</f>
      </c>
      <c r="D46" s="28">
        <f>IF(B45="","",F193)</f>
      </c>
      <c r="E46" s="27">
        <f>IF(B45="","","う．")</f>
      </c>
      <c r="F46" s="28">
        <f>IF(B45="","",F194)</f>
      </c>
      <c r="G46" s="27">
        <f>IF(B45="","","え．")</f>
      </c>
      <c r="H46" s="28">
        <f>IF(B45="","",F195)</f>
      </c>
    </row>
    <row r="47" spans="1:9" ht="27.75" customHeight="1">
      <c r="A47" s="26">
        <f>IF(B47="","",A45+1)</f>
      </c>
      <c r="B47" s="36">
        <f>IF(B106="","",C106)</f>
      </c>
      <c r="C47" s="36"/>
      <c r="D47" s="36"/>
      <c r="E47" s="36"/>
      <c r="F47" s="36"/>
      <c r="G47" s="36"/>
      <c r="H47" s="36"/>
      <c r="I47" s="36"/>
    </row>
    <row r="48" spans="1:8" ht="27.75" customHeight="1">
      <c r="A48" s="27">
        <f>IF(B47="","","あ．")</f>
      </c>
      <c r="B48" s="28">
        <f>IF(B47="","",F196)</f>
      </c>
      <c r="C48" s="27">
        <f>IF(B47="","","い．")</f>
      </c>
      <c r="D48" s="28">
        <f>IF(B47="","",F197)</f>
      </c>
      <c r="E48" s="27">
        <f>IF(B47="","","う．")</f>
      </c>
      <c r="F48" s="28">
        <f>IF(B47="","",F198)</f>
      </c>
      <c r="G48" s="27">
        <f>IF(B47="","","え．")</f>
      </c>
      <c r="H48" s="28">
        <f>IF(B47="","",F199)</f>
      </c>
    </row>
    <row r="49" spans="1:9" ht="27.75" customHeight="1">
      <c r="A49" s="26">
        <f>IF(B49="","",A47+1)</f>
      </c>
      <c r="B49" s="36">
        <f>IF(B107="","",C107)</f>
      </c>
      <c r="C49" s="36"/>
      <c r="D49" s="36"/>
      <c r="E49" s="36"/>
      <c r="F49" s="36"/>
      <c r="G49" s="36"/>
      <c r="H49" s="36"/>
      <c r="I49" s="36"/>
    </row>
    <row r="50" spans="1:8" ht="27.75" customHeight="1">
      <c r="A50" s="27">
        <f>IF(B49="","","あ．")</f>
      </c>
      <c r="B50" s="28">
        <f>IF(B49="","",F200)</f>
      </c>
      <c r="C50" s="27">
        <f>IF(B49="","","い．")</f>
      </c>
      <c r="D50" s="28">
        <f>IF(B49="","",F201)</f>
      </c>
      <c r="E50" s="27">
        <f>IF(B49="","","う．")</f>
      </c>
      <c r="F50" s="28">
        <f>IF(B49="","",F202)</f>
      </c>
      <c r="G50" s="27">
        <f>IF(B49="","","え．")</f>
      </c>
      <c r="H50" s="28">
        <f>IF(B49="","",F203)</f>
      </c>
    </row>
    <row r="51" spans="1:9" ht="27.75" customHeight="1">
      <c r="A51" s="26">
        <f>IF(B51="","",A49+1)</f>
      </c>
      <c r="B51" s="36">
        <f>IF(B108="","",C108)</f>
      </c>
      <c r="C51" s="36"/>
      <c r="D51" s="36"/>
      <c r="E51" s="36"/>
      <c r="F51" s="36"/>
      <c r="G51" s="36"/>
      <c r="H51" s="36"/>
      <c r="I51" s="36"/>
    </row>
    <row r="52" spans="1:8" ht="27.75" customHeight="1">
      <c r="A52" s="27">
        <f>IF(B51="","","あ．")</f>
      </c>
      <c r="B52" s="28">
        <f>IF(B51="","",F204)</f>
      </c>
      <c r="C52" s="27">
        <f>IF(B51="","","い．")</f>
      </c>
      <c r="D52" s="28">
        <f>IF(B51="","",F205)</f>
      </c>
      <c r="E52" s="27">
        <f>IF(B51="","","う．")</f>
      </c>
      <c r="F52" s="28">
        <f>IF(B51="","",F206)</f>
      </c>
      <c r="G52" s="27">
        <f>IF(B51="","","え．")</f>
      </c>
      <c r="H52" s="28">
        <f>IF(B51="","",F207)</f>
      </c>
    </row>
    <row r="53" spans="1:9" ht="27.75" customHeight="1">
      <c r="A53" s="26">
        <f>IF(B53="","",A51+1)</f>
      </c>
      <c r="B53" s="36">
        <f>IF(B109="","",C109)</f>
      </c>
      <c r="C53" s="36"/>
      <c r="D53" s="36"/>
      <c r="E53" s="36"/>
      <c r="F53" s="36"/>
      <c r="G53" s="36"/>
      <c r="H53" s="36"/>
      <c r="I53" s="36"/>
    </row>
    <row r="54" spans="1:8" ht="27.75" customHeight="1">
      <c r="A54" s="27">
        <f>IF(B53="","","あ．")</f>
      </c>
      <c r="B54" s="28">
        <f>IF(B53="","",F208)</f>
      </c>
      <c r="C54" s="27">
        <f>IF(B53="","","い．")</f>
      </c>
      <c r="D54" s="28">
        <f>IF(B53="","",F209)</f>
      </c>
      <c r="E54" s="27">
        <f>IF(B53="","","う．")</f>
      </c>
      <c r="F54" s="28">
        <f>IF(B53="","",F210)</f>
      </c>
      <c r="G54" s="27">
        <f>IF(B53="","","え．")</f>
      </c>
      <c r="H54" s="28">
        <f>IF(B53="","",F211)</f>
      </c>
    </row>
    <row r="55" spans="1:9" ht="27.75" customHeight="1">
      <c r="A55" s="26">
        <f>IF(B55="","",A53+1)</f>
      </c>
      <c r="B55" s="36">
        <f>IF(B110="","",C110)</f>
      </c>
      <c r="C55" s="36"/>
      <c r="D55" s="36"/>
      <c r="E55" s="36"/>
      <c r="F55" s="36"/>
      <c r="G55" s="36"/>
      <c r="H55" s="36"/>
      <c r="I55" s="36"/>
    </row>
    <row r="56" spans="1:8" ht="27.75" customHeight="1">
      <c r="A56" s="27">
        <f>IF(B55="","","あ．")</f>
      </c>
      <c r="B56" s="28">
        <f>IF(B55="","",F212)</f>
      </c>
      <c r="C56" s="27">
        <f>IF(B55="","","い．")</f>
      </c>
      <c r="D56" s="28">
        <f>IF(B55="","",F213)</f>
      </c>
      <c r="E56" s="27">
        <f>IF(B55="","","う．")</f>
      </c>
      <c r="F56" s="28">
        <f>IF(B55="","",F214)</f>
      </c>
      <c r="G56" s="27">
        <f>IF(B55="","","え．")</f>
      </c>
      <c r="H56" s="28">
        <f>IF(B55="","",F215)</f>
      </c>
    </row>
    <row r="57" spans="1:6" ht="27.75" customHeight="1">
      <c r="A57" s="23"/>
      <c r="F57" s="23"/>
    </row>
    <row r="58" spans="1:10" ht="13.5" hidden="1">
      <c r="A58" s="18">
        <f>IF(C58=D58,0,1)</f>
        <v>0</v>
      </c>
      <c r="B58" s="18">
        <f>IF('語彙表'!B4="","",'語彙表'!B4)</f>
      </c>
      <c r="C58" s="18">
        <f>IF('語彙表'!D4="","",'語彙表'!D4)</f>
      </c>
      <c r="D58" s="18">
        <f>SUBSTITUTE(C58,B58,"＿＿＿＿")</f>
      </c>
      <c r="E58" s="18">
        <v>1</v>
      </c>
      <c r="F58" s="18" t="e">
        <f>VLOOKUP(E58,$A$58:$D$83,2,FALSE)</f>
        <v>#N/A</v>
      </c>
      <c r="G58" s="18" t="e">
        <f>VLOOKUP(E58,$A$58:$D$83,4,FALSE)</f>
        <v>#N/A</v>
      </c>
      <c r="I58" s="18">
        <f aca="true" t="shared" si="0" ref="I58:I67">IF(ISERROR(F58),"",F58)</f>
      </c>
      <c r="J58" s="18">
        <f aca="true" t="shared" si="1" ref="J58:J81">IF(ISERROR(G58),"",G58)</f>
      </c>
    </row>
    <row r="59" spans="1:10" ht="13.5" hidden="1">
      <c r="A59" s="18">
        <f>IF(C59=D59,A58,A58+1)</f>
        <v>0</v>
      </c>
      <c r="B59" s="18">
        <f>IF('語彙表'!B5="","",'語彙表'!B5)</f>
      </c>
      <c r="C59" s="18">
        <f>IF('語彙表'!D5="","",'語彙表'!D5)</f>
      </c>
      <c r="D59" s="18">
        <f aca="true" t="shared" si="2" ref="D59:D83">SUBSTITUTE(C59,B59,"＿＿＿＿")</f>
      </c>
      <c r="E59" s="18">
        <v>2</v>
      </c>
      <c r="F59" s="18" t="e">
        <f aca="true" t="shared" si="3" ref="F59:F82">VLOOKUP(E59,$A$58:$D$83,2,FALSE)</f>
        <v>#N/A</v>
      </c>
      <c r="G59" s="18" t="e">
        <f aca="true" t="shared" si="4" ref="G59:G81">VLOOKUP(E59,$A$58:$D$83,4,FALSE)</f>
        <v>#N/A</v>
      </c>
      <c r="I59" s="18">
        <f t="shared" si="0"/>
      </c>
      <c r="J59" s="18">
        <f t="shared" si="1"/>
      </c>
    </row>
    <row r="60" spans="1:10" ht="13.5" hidden="1">
      <c r="A60" s="18">
        <f aca="true" t="shared" si="5" ref="A60:A83">IF(C60=D60,A59,A59+1)</f>
        <v>0</v>
      </c>
      <c r="B60" s="18">
        <f>IF('語彙表'!B6="","",'語彙表'!B6)</f>
      </c>
      <c r="C60" s="18">
        <f>IF('語彙表'!D6="","",'語彙表'!D6)</f>
      </c>
      <c r="D60" s="18">
        <f t="shared" si="2"/>
      </c>
      <c r="E60" s="18">
        <v>3</v>
      </c>
      <c r="F60" s="18" t="e">
        <f t="shared" si="3"/>
        <v>#N/A</v>
      </c>
      <c r="G60" s="18" t="e">
        <f t="shared" si="4"/>
        <v>#N/A</v>
      </c>
      <c r="I60" s="18">
        <f t="shared" si="0"/>
      </c>
      <c r="J60" s="18">
        <f t="shared" si="1"/>
      </c>
    </row>
    <row r="61" spans="1:10" ht="13.5" hidden="1">
      <c r="A61" s="18">
        <f t="shared" si="5"/>
        <v>0</v>
      </c>
      <c r="B61" s="18">
        <f>IF('語彙表'!B7="","",'語彙表'!B7)</f>
      </c>
      <c r="C61" s="18">
        <f>IF('語彙表'!D7="","",'語彙表'!D7)</f>
      </c>
      <c r="D61" s="18">
        <f t="shared" si="2"/>
      </c>
      <c r="E61" s="18">
        <v>4</v>
      </c>
      <c r="F61" s="18" t="e">
        <f t="shared" si="3"/>
        <v>#N/A</v>
      </c>
      <c r="G61" s="18" t="e">
        <f t="shared" si="4"/>
        <v>#N/A</v>
      </c>
      <c r="I61" s="18">
        <f t="shared" si="0"/>
      </c>
      <c r="J61" s="18">
        <f t="shared" si="1"/>
      </c>
    </row>
    <row r="62" spans="1:10" ht="13.5" hidden="1">
      <c r="A62" s="18">
        <f t="shared" si="5"/>
        <v>0</v>
      </c>
      <c r="B62" s="18">
        <f>IF('語彙表'!B8="","",'語彙表'!B8)</f>
      </c>
      <c r="C62" s="18">
        <f>IF('語彙表'!D8="","",'語彙表'!D8)</f>
      </c>
      <c r="D62" s="18">
        <f t="shared" si="2"/>
      </c>
      <c r="E62" s="18">
        <v>5</v>
      </c>
      <c r="F62" s="18" t="e">
        <f t="shared" si="3"/>
        <v>#N/A</v>
      </c>
      <c r="G62" s="18" t="e">
        <f t="shared" si="4"/>
        <v>#N/A</v>
      </c>
      <c r="I62" s="18">
        <f t="shared" si="0"/>
      </c>
      <c r="J62" s="18">
        <f t="shared" si="1"/>
      </c>
    </row>
    <row r="63" spans="1:10" ht="13.5" hidden="1">
      <c r="A63" s="18">
        <f t="shared" si="5"/>
        <v>0</v>
      </c>
      <c r="B63" s="18">
        <f>IF('語彙表'!B9="","",'語彙表'!B9)</f>
      </c>
      <c r="C63" s="18">
        <f>IF('語彙表'!D9="","",'語彙表'!D9)</f>
      </c>
      <c r="D63" s="18">
        <f t="shared" si="2"/>
      </c>
      <c r="E63" s="18">
        <v>6</v>
      </c>
      <c r="F63" s="18" t="e">
        <f t="shared" si="3"/>
        <v>#N/A</v>
      </c>
      <c r="G63" s="18" t="e">
        <f t="shared" si="4"/>
        <v>#N/A</v>
      </c>
      <c r="I63" s="18">
        <f t="shared" si="0"/>
      </c>
      <c r="J63" s="18">
        <f t="shared" si="1"/>
      </c>
    </row>
    <row r="64" spans="1:10" ht="13.5" hidden="1">
      <c r="A64" s="18">
        <f t="shared" si="5"/>
        <v>0</v>
      </c>
      <c r="B64" s="18">
        <f>IF('語彙表'!B10="","",'語彙表'!B10)</f>
      </c>
      <c r="C64" s="18">
        <f>IF('語彙表'!D10="","",'語彙表'!D10)</f>
      </c>
      <c r="D64" s="18">
        <f t="shared" si="2"/>
      </c>
      <c r="E64" s="18">
        <v>7</v>
      </c>
      <c r="F64" s="18" t="e">
        <f t="shared" si="3"/>
        <v>#N/A</v>
      </c>
      <c r="G64" s="18" t="e">
        <f t="shared" si="4"/>
        <v>#N/A</v>
      </c>
      <c r="I64" s="18">
        <f t="shared" si="0"/>
      </c>
      <c r="J64" s="18">
        <f t="shared" si="1"/>
      </c>
    </row>
    <row r="65" spans="1:10" ht="13.5" hidden="1">
      <c r="A65" s="18">
        <f t="shared" si="5"/>
        <v>0</v>
      </c>
      <c r="B65" s="18">
        <f>IF('語彙表'!B11="","",'語彙表'!B11)</f>
      </c>
      <c r="C65" s="18">
        <f>IF('語彙表'!D11="","",'語彙表'!D11)</f>
      </c>
      <c r="D65" s="18">
        <f t="shared" si="2"/>
      </c>
      <c r="E65" s="18">
        <v>8</v>
      </c>
      <c r="F65" s="18" t="e">
        <f t="shared" si="3"/>
        <v>#N/A</v>
      </c>
      <c r="G65" s="18" t="e">
        <f t="shared" si="4"/>
        <v>#N/A</v>
      </c>
      <c r="I65" s="18">
        <f t="shared" si="0"/>
      </c>
      <c r="J65" s="18">
        <f t="shared" si="1"/>
      </c>
    </row>
    <row r="66" spans="1:10" ht="13.5" hidden="1">
      <c r="A66" s="18">
        <f t="shared" si="5"/>
        <v>0</v>
      </c>
      <c r="B66" s="18">
        <f>IF('語彙表'!B12="","",'語彙表'!B12)</f>
      </c>
      <c r="C66" s="18">
        <f>IF('語彙表'!D12="","",'語彙表'!D12)</f>
      </c>
      <c r="D66" s="18">
        <f t="shared" si="2"/>
      </c>
      <c r="E66" s="18">
        <v>9</v>
      </c>
      <c r="F66" s="18" t="e">
        <f t="shared" si="3"/>
        <v>#N/A</v>
      </c>
      <c r="G66" s="18" t="e">
        <f t="shared" si="4"/>
        <v>#N/A</v>
      </c>
      <c r="I66" s="18">
        <f t="shared" si="0"/>
      </c>
      <c r="J66" s="18">
        <f t="shared" si="1"/>
      </c>
    </row>
    <row r="67" spans="1:10" ht="13.5" hidden="1">
      <c r="A67" s="18">
        <f t="shared" si="5"/>
        <v>0</v>
      </c>
      <c r="B67" s="18">
        <f>IF('語彙表'!B13="","",'語彙表'!B13)</f>
      </c>
      <c r="C67" s="18">
        <f>IF('語彙表'!D13="","",'語彙表'!D13)</f>
      </c>
      <c r="D67" s="18">
        <f t="shared" si="2"/>
      </c>
      <c r="E67" s="18">
        <v>10</v>
      </c>
      <c r="F67" s="18" t="e">
        <f t="shared" si="3"/>
        <v>#N/A</v>
      </c>
      <c r="G67" s="18" t="e">
        <f t="shared" si="4"/>
        <v>#N/A</v>
      </c>
      <c r="I67" s="18">
        <f t="shared" si="0"/>
      </c>
      <c r="J67" s="18">
        <f t="shared" si="1"/>
      </c>
    </row>
    <row r="68" spans="1:10" ht="13.5" hidden="1">
      <c r="A68" s="18">
        <f t="shared" si="5"/>
        <v>0</v>
      </c>
      <c r="B68" s="18">
        <f>IF('語彙表'!B14="","",'語彙表'!B14)</f>
      </c>
      <c r="C68" s="18">
        <f>IF('語彙表'!D14="","",'語彙表'!D14)</f>
      </c>
      <c r="D68" s="18">
        <f t="shared" si="2"/>
      </c>
      <c r="E68" s="18">
        <v>11</v>
      </c>
      <c r="F68" s="18" t="e">
        <f t="shared" si="3"/>
        <v>#N/A</v>
      </c>
      <c r="G68" s="18" t="e">
        <f t="shared" si="4"/>
        <v>#N/A</v>
      </c>
      <c r="I68" s="18">
        <f aca="true" t="shared" si="6" ref="I68:I81">IF(ISERROR(F68),"",F68)</f>
      </c>
      <c r="J68" s="18">
        <f t="shared" si="1"/>
      </c>
    </row>
    <row r="69" spans="1:10" ht="13.5" hidden="1">
      <c r="A69" s="18">
        <f t="shared" si="5"/>
        <v>0</v>
      </c>
      <c r="B69" s="18">
        <f>IF('語彙表'!B15="","",'語彙表'!B15)</f>
      </c>
      <c r="C69" s="18">
        <f>IF('語彙表'!D15="","",'語彙表'!D15)</f>
      </c>
      <c r="D69" s="18">
        <f t="shared" si="2"/>
      </c>
      <c r="E69" s="18">
        <v>12</v>
      </c>
      <c r="F69" s="18" t="e">
        <f t="shared" si="3"/>
        <v>#N/A</v>
      </c>
      <c r="G69" s="18" t="e">
        <f t="shared" si="4"/>
        <v>#N/A</v>
      </c>
      <c r="I69" s="18">
        <f t="shared" si="6"/>
      </c>
      <c r="J69" s="18">
        <f t="shared" si="1"/>
      </c>
    </row>
    <row r="70" spans="1:10" ht="13.5" hidden="1">
      <c r="A70" s="18">
        <f t="shared" si="5"/>
        <v>0</v>
      </c>
      <c r="B70" s="18">
        <f>IF('語彙表'!B16="","",'語彙表'!B16)</f>
      </c>
      <c r="C70" s="18">
        <f>IF('語彙表'!D16="","",'語彙表'!D16)</f>
      </c>
      <c r="D70" s="18">
        <f t="shared" si="2"/>
      </c>
      <c r="E70" s="18">
        <v>13</v>
      </c>
      <c r="F70" s="18" t="e">
        <f t="shared" si="3"/>
        <v>#N/A</v>
      </c>
      <c r="G70" s="18" t="e">
        <f t="shared" si="4"/>
        <v>#N/A</v>
      </c>
      <c r="I70" s="18">
        <f t="shared" si="6"/>
      </c>
      <c r="J70" s="18">
        <f t="shared" si="1"/>
      </c>
    </row>
    <row r="71" spans="1:10" ht="13.5" hidden="1">
      <c r="A71" s="18">
        <f t="shared" si="5"/>
        <v>0</v>
      </c>
      <c r="B71" s="18">
        <f>IF('語彙表'!B17="","",'語彙表'!B17)</f>
      </c>
      <c r="C71" s="18">
        <f>IF('語彙表'!D17="","",'語彙表'!D17)</f>
      </c>
      <c r="D71" s="18">
        <f t="shared" si="2"/>
      </c>
      <c r="E71" s="18">
        <v>14</v>
      </c>
      <c r="F71" s="18" t="e">
        <f t="shared" si="3"/>
        <v>#N/A</v>
      </c>
      <c r="G71" s="18" t="e">
        <f t="shared" si="4"/>
        <v>#N/A</v>
      </c>
      <c r="I71" s="18">
        <f t="shared" si="6"/>
      </c>
      <c r="J71" s="18">
        <f t="shared" si="1"/>
      </c>
    </row>
    <row r="72" spans="1:10" ht="13.5" hidden="1">
      <c r="A72" s="18">
        <f t="shared" si="5"/>
        <v>0</v>
      </c>
      <c r="B72" s="18">
        <f>IF('語彙表'!B18="","",'語彙表'!B18)</f>
      </c>
      <c r="C72" s="18">
        <f>IF('語彙表'!D18="","",'語彙表'!D18)</f>
      </c>
      <c r="D72" s="18">
        <f t="shared" si="2"/>
      </c>
      <c r="E72" s="18">
        <v>15</v>
      </c>
      <c r="F72" s="18" t="e">
        <f t="shared" si="3"/>
        <v>#N/A</v>
      </c>
      <c r="G72" s="18" t="e">
        <f t="shared" si="4"/>
        <v>#N/A</v>
      </c>
      <c r="I72" s="18">
        <f t="shared" si="6"/>
      </c>
      <c r="J72" s="18">
        <f t="shared" si="1"/>
      </c>
    </row>
    <row r="73" spans="1:10" ht="13.5" hidden="1">
      <c r="A73" s="18">
        <f t="shared" si="5"/>
        <v>0</v>
      </c>
      <c r="B73" s="18">
        <f>IF('語彙表'!B19="","",'語彙表'!B19)</f>
      </c>
      <c r="C73" s="18">
        <f>IF('語彙表'!D19="","",'語彙表'!D19)</f>
      </c>
      <c r="D73" s="18">
        <f t="shared" si="2"/>
      </c>
      <c r="E73" s="18">
        <v>16</v>
      </c>
      <c r="F73" s="18" t="e">
        <f t="shared" si="3"/>
        <v>#N/A</v>
      </c>
      <c r="G73" s="18" t="e">
        <f t="shared" si="4"/>
        <v>#N/A</v>
      </c>
      <c r="I73" s="18">
        <f t="shared" si="6"/>
      </c>
      <c r="J73" s="18">
        <f t="shared" si="1"/>
      </c>
    </row>
    <row r="74" spans="1:10" ht="13.5" hidden="1">
      <c r="A74" s="18">
        <f t="shared" si="5"/>
        <v>0</v>
      </c>
      <c r="B74" s="18">
        <f>IF('語彙表'!B20="","",'語彙表'!B20)</f>
      </c>
      <c r="C74" s="18">
        <f>IF('語彙表'!D20="","",'語彙表'!D20)</f>
      </c>
      <c r="D74" s="18">
        <f t="shared" si="2"/>
      </c>
      <c r="E74" s="18">
        <v>17</v>
      </c>
      <c r="F74" s="18" t="e">
        <f t="shared" si="3"/>
        <v>#N/A</v>
      </c>
      <c r="G74" s="18" t="e">
        <f t="shared" si="4"/>
        <v>#N/A</v>
      </c>
      <c r="I74" s="18">
        <f t="shared" si="6"/>
      </c>
      <c r="J74" s="18">
        <f t="shared" si="1"/>
      </c>
    </row>
    <row r="75" spans="1:10" ht="13.5" hidden="1">
      <c r="A75" s="18">
        <f t="shared" si="5"/>
        <v>0</v>
      </c>
      <c r="B75" s="18">
        <f>IF('語彙表'!B21="","",'語彙表'!B21)</f>
      </c>
      <c r="C75" s="18">
        <f>IF('語彙表'!D21="","",'語彙表'!D21)</f>
      </c>
      <c r="D75" s="18">
        <f t="shared" si="2"/>
      </c>
      <c r="E75" s="18">
        <v>18</v>
      </c>
      <c r="F75" s="18" t="e">
        <f t="shared" si="3"/>
        <v>#N/A</v>
      </c>
      <c r="G75" s="18" t="e">
        <f t="shared" si="4"/>
        <v>#N/A</v>
      </c>
      <c r="I75" s="18">
        <f t="shared" si="6"/>
      </c>
      <c r="J75" s="18">
        <f t="shared" si="1"/>
      </c>
    </row>
    <row r="76" spans="1:10" ht="13.5" hidden="1">
      <c r="A76" s="18">
        <f t="shared" si="5"/>
        <v>0</v>
      </c>
      <c r="B76" s="18">
        <f>IF('語彙表'!B22="","",'語彙表'!B22)</f>
      </c>
      <c r="C76" s="18">
        <f>IF('語彙表'!D22="","",'語彙表'!D22)</f>
      </c>
      <c r="D76" s="18">
        <f t="shared" si="2"/>
      </c>
      <c r="E76" s="18">
        <v>19</v>
      </c>
      <c r="F76" s="18" t="e">
        <f t="shared" si="3"/>
        <v>#N/A</v>
      </c>
      <c r="G76" s="18" t="e">
        <f t="shared" si="4"/>
        <v>#N/A</v>
      </c>
      <c r="I76" s="18">
        <f t="shared" si="6"/>
      </c>
      <c r="J76" s="18">
        <f t="shared" si="1"/>
      </c>
    </row>
    <row r="77" spans="1:10" ht="13.5" hidden="1">
      <c r="A77" s="18">
        <f t="shared" si="5"/>
        <v>0</v>
      </c>
      <c r="B77" s="18">
        <f>IF('語彙表'!B23="","",'語彙表'!B23)</f>
      </c>
      <c r="C77" s="18">
        <f>IF('語彙表'!D23="","",'語彙表'!D23)</f>
      </c>
      <c r="D77" s="18">
        <f t="shared" si="2"/>
      </c>
      <c r="E77" s="18">
        <v>20</v>
      </c>
      <c r="F77" s="18" t="e">
        <f t="shared" si="3"/>
        <v>#N/A</v>
      </c>
      <c r="G77" s="18" t="e">
        <f t="shared" si="4"/>
        <v>#N/A</v>
      </c>
      <c r="I77" s="18">
        <f t="shared" si="6"/>
      </c>
      <c r="J77" s="18">
        <f t="shared" si="1"/>
      </c>
    </row>
    <row r="78" spans="1:10" ht="13.5" hidden="1">
      <c r="A78" s="18">
        <f t="shared" si="5"/>
        <v>0</v>
      </c>
      <c r="B78" s="18">
        <f>IF('語彙表'!B24="","",'語彙表'!B24)</f>
      </c>
      <c r="C78" s="18">
        <f>IF('語彙表'!D24="","",'語彙表'!D24)</f>
      </c>
      <c r="D78" s="18">
        <f t="shared" si="2"/>
      </c>
      <c r="E78" s="18">
        <v>21</v>
      </c>
      <c r="F78" s="18" t="e">
        <f t="shared" si="3"/>
        <v>#N/A</v>
      </c>
      <c r="G78" s="18" t="e">
        <f t="shared" si="4"/>
        <v>#N/A</v>
      </c>
      <c r="I78" s="18">
        <f t="shared" si="6"/>
      </c>
      <c r="J78" s="18">
        <f t="shared" si="1"/>
      </c>
    </row>
    <row r="79" spans="1:10" ht="13.5" hidden="1">
      <c r="A79" s="18">
        <f t="shared" si="5"/>
        <v>0</v>
      </c>
      <c r="B79" s="18">
        <f>IF('語彙表'!B25="","",'語彙表'!B25)</f>
      </c>
      <c r="C79" s="18">
        <f>IF('語彙表'!D25="","",'語彙表'!D25)</f>
      </c>
      <c r="D79" s="18">
        <f t="shared" si="2"/>
      </c>
      <c r="E79" s="18">
        <v>22</v>
      </c>
      <c r="F79" s="18" t="e">
        <f t="shared" si="3"/>
        <v>#N/A</v>
      </c>
      <c r="G79" s="18" t="e">
        <f t="shared" si="4"/>
        <v>#N/A</v>
      </c>
      <c r="I79" s="18">
        <f t="shared" si="6"/>
      </c>
      <c r="J79" s="18">
        <f t="shared" si="1"/>
      </c>
    </row>
    <row r="80" spans="1:10" ht="13.5" hidden="1">
      <c r="A80" s="18">
        <f t="shared" si="5"/>
        <v>0</v>
      </c>
      <c r="B80" s="18">
        <f>IF('語彙表'!B26="","",'語彙表'!B26)</f>
      </c>
      <c r="C80" s="18">
        <f>IF('語彙表'!D26="","",'語彙表'!D26)</f>
      </c>
      <c r="D80" s="18">
        <f t="shared" si="2"/>
      </c>
      <c r="E80" s="18">
        <v>23</v>
      </c>
      <c r="F80" s="18" t="e">
        <f t="shared" si="3"/>
        <v>#N/A</v>
      </c>
      <c r="G80" s="18" t="e">
        <f t="shared" si="4"/>
        <v>#N/A</v>
      </c>
      <c r="I80" s="18">
        <f t="shared" si="6"/>
      </c>
      <c r="J80" s="18">
        <f t="shared" si="1"/>
      </c>
    </row>
    <row r="81" spans="1:10" ht="13.5" hidden="1">
      <c r="A81" s="18">
        <f t="shared" si="5"/>
        <v>0</v>
      </c>
      <c r="B81" s="18">
        <f>IF('語彙表'!B27="","",'語彙表'!B27)</f>
      </c>
      <c r="C81" s="18">
        <f>IF('語彙表'!D27="","",'語彙表'!D27)</f>
      </c>
      <c r="D81" s="18">
        <f t="shared" si="2"/>
      </c>
      <c r="E81" s="18">
        <v>24</v>
      </c>
      <c r="F81" s="18" t="e">
        <f t="shared" si="3"/>
        <v>#N/A</v>
      </c>
      <c r="G81" s="18" t="e">
        <f t="shared" si="4"/>
        <v>#N/A</v>
      </c>
      <c r="I81" s="18">
        <f t="shared" si="6"/>
      </c>
      <c r="J81" s="18">
        <f t="shared" si="1"/>
      </c>
    </row>
    <row r="82" spans="1:10" ht="13.5" hidden="1">
      <c r="A82" s="18">
        <f t="shared" si="5"/>
        <v>0</v>
      </c>
      <c r="B82" s="18">
        <f>IF('語彙表'!B28="","",'語彙表'!B28)</f>
      </c>
      <c r="C82" s="18">
        <f>IF('語彙表'!D28="","",'語彙表'!D28)</f>
      </c>
      <c r="D82" s="18">
        <f t="shared" si="2"/>
      </c>
      <c r="E82" s="18">
        <v>25</v>
      </c>
      <c r="F82" s="18" t="e">
        <f t="shared" si="3"/>
        <v>#N/A</v>
      </c>
      <c r="G82" s="18" t="e">
        <f>VLOOKUP(E82,$A$58:$D$83,4,FALSE)</f>
        <v>#N/A</v>
      </c>
      <c r="I82" s="18">
        <f>IF(ISERROR(F82),"",F82)</f>
      </c>
      <c r="J82" s="18">
        <f>IF(ISERROR(G82),"",G82)</f>
      </c>
    </row>
    <row r="83" spans="1:4" ht="13.5" hidden="1">
      <c r="A83" s="18">
        <f t="shared" si="5"/>
        <v>0</v>
      </c>
      <c r="B83" s="18">
        <f>IF('語彙表'!B29="","",'語彙表'!B29)</f>
      </c>
      <c r="C83" s="18">
        <f>IF('語彙表'!D29="","",'語彙表'!D29)</f>
      </c>
      <c r="D83" s="18">
        <f t="shared" si="2"/>
      </c>
    </row>
    <row r="84" ht="13.5" hidden="1"/>
    <row r="85" spans="2:3" ht="13.5" hidden="1">
      <c r="B85" s="18" t="s">
        <v>40</v>
      </c>
      <c r="C85" s="18" t="s">
        <v>41</v>
      </c>
    </row>
    <row r="86" spans="1:11" ht="13.5" hidden="1">
      <c r="A86" s="26">
        <v>1</v>
      </c>
      <c r="B86" s="18">
        <f aca="true" t="shared" si="7" ref="B86:B111">I58</f>
      </c>
      <c r="C86" s="18">
        <f aca="true" t="shared" si="8" ref="C86:C111">J58</f>
      </c>
      <c r="D86" s="18">
        <f>COUNTBLANK($B$86:B86)</f>
        <v>1</v>
      </c>
      <c r="E86" s="18">
        <f aca="true" t="shared" si="9" ref="E86:E114">IF(D86=0,B86,VLOOKUP(D86,$A$86:$C$110,2,FALSE))</f>
      </c>
      <c r="F86" s="18">
        <f aca="true" t="shared" si="10" ref="F86:F114">IF(D86=0,C86,VLOOKUP(D86,$A$86:$C$110,3,FALSE))</f>
      </c>
      <c r="G86" s="18" t="e">
        <f aca="true" t="shared" si="11" ref="G86:G114">CODE(F86)</f>
        <v>#VALUE!</v>
      </c>
      <c r="H86" s="18" t="e">
        <f>RANK(G86,$G$86:$G$89)</f>
        <v>#VALUE!</v>
      </c>
      <c r="I86" s="18">
        <f>F86</f>
      </c>
      <c r="J86" s="18">
        <v>1</v>
      </c>
      <c r="K86" s="18" t="e">
        <f>VLOOKUP(J86,$H$86:$I$89,2,FALSE)</f>
        <v>#N/A</v>
      </c>
    </row>
    <row r="87" spans="1:11" ht="13.5" hidden="1">
      <c r="A87" s="26">
        <v>2</v>
      </c>
      <c r="B87" s="18">
        <f t="shared" si="7"/>
      </c>
      <c r="C87" s="18">
        <f t="shared" si="8"/>
      </c>
      <c r="D87" s="18">
        <f>COUNTBLANK($B$86:B87)</f>
        <v>2</v>
      </c>
      <c r="E87" s="18">
        <f t="shared" si="9"/>
      </c>
      <c r="F87" s="18">
        <f t="shared" si="10"/>
      </c>
      <c r="G87" s="18" t="e">
        <f t="shared" si="11"/>
        <v>#VALUE!</v>
      </c>
      <c r="H87" s="18" t="e">
        <f>RANK(G87,$G$86:$G$89)</f>
        <v>#VALUE!</v>
      </c>
      <c r="I87" s="18">
        <f>F87</f>
      </c>
      <c r="J87" s="18">
        <v>2</v>
      </c>
      <c r="K87" s="18" t="e">
        <f>VLOOKUP(J87,$H$86:$I$89,2,FALSE)</f>
        <v>#N/A</v>
      </c>
    </row>
    <row r="88" spans="1:11" ht="13.5" hidden="1">
      <c r="A88" s="26">
        <v>3</v>
      </c>
      <c r="B88" s="18">
        <f t="shared" si="7"/>
      </c>
      <c r="C88" s="18">
        <f t="shared" si="8"/>
      </c>
      <c r="D88" s="18">
        <f>COUNTBLANK($B$86:B88)</f>
        <v>3</v>
      </c>
      <c r="E88" s="18">
        <f t="shared" si="9"/>
      </c>
      <c r="F88" s="18">
        <f t="shared" si="10"/>
      </c>
      <c r="G88" s="18" t="e">
        <f t="shared" si="11"/>
        <v>#VALUE!</v>
      </c>
      <c r="H88" s="18" t="e">
        <f>RANK(G88,$G$86:$G$89)</f>
        <v>#VALUE!</v>
      </c>
      <c r="I88" s="18">
        <f>F88</f>
      </c>
      <c r="J88" s="18">
        <v>3</v>
      </c>
      <c r="K88" s="18" t="e">
        <f>VLOOKUP(J88,$H$86:$I$89,2,FALSE)</f>
        <v>#N/A</v>
      </c>
    </row>
    <row r="89" spans="1:11" ht="13.5" hidden="1">
      <c r="A89" s="26">
        <v>4</v>
      </c>
      <c r="B89" s="18">
        <f t="shared" si="7"/>
      </c>
      <c r="C89" s="18">
        <f t="shared" si="8"/>
      </c>
      <c r="D89" s="18">
        <f>COUNTBLANK($B$86:B89)</f>
        <v>4</v>
      </c>
      <c r="E89" s="18">
        <f t="shared" si="9"/>
      </c>
      <c r="F89" s="18">
        <f t="shared" si="10"/>
      </c>
      <c r="G89" s="18" t="e">
        <f t="shared" si="11"/>
        <v>#VALUE!</v>
      </c>
      <c r="H89" s="18" t="e">
        <f>RANK(G89,$G$86:$G$89)</f>
        <v>#VALUE!</v>
      </c>
      <c r="I89" s="18">
        <f>F89</f>
      </c>
      <c r="J89" s="18">
        <v>4</v>
      </c>
      <c r="K89" s="18" t="e">
        <f>VLOOKUP(J89,$H$86:$I$89,2,FALSE)</f>
        <v>#N/A</v>
      </c>
    </row>
    <row r="90" spans="1:7" ht="13.5" hidden="1">
      <c r="A90" s="26">
        <v>5</v>
      </c>
      <c r="B90" s="18">
        <f t="shared" si="7"/>
      </c>
      <c r="C90" s="18">
        <f t="shared" si="8"/>
      </c>
      <c r="D90" s="18">
        <f>COUNTBLANK($B$86:B90)</f>
        <v>5</v>
      </c>
      <c r="E90" s="18">
        <f t="shared" si="9"/>
      </c>
      <c r="F90" s="18">
        <f t="shared" si="10"/>
      </c>
      <c r="G90" s="18" t="e">
        <f t="shared" si="11"/>
        <v>#VALUE!</v>
      </c>
    </row>
    <row r="91" spans="1:7" ht="13.5" hidden="1">
      <c r="A91" s="26">
        <v>6</v>
      </c>
      <c r="B91" s="18">
        <f t="shared" si="7"/>
      </c>
      <c r="C91" s="18">
        <f t="shared" si="8"/>
      </c>
      <c r="D91" s="18">
        <f>COUNTBLANK($B$86:B91)</f>
        <v>6</v>
      </c>
      <c r="E91" s="18">
        <f t="shared" si="9"/>
      </c>
      <c r="F91" s="18">
        <f t="shared" si="10"/>
      </c>
      <c r="G91" s="18" t="e">
        <f t="shared" si="11"/>
        <v>#VALUE!</v>
      </c>
    </row>
    <row r="92" spans="1:7" ht="13.5" hidden="1">
      <c r="A92" s="26">
        <v>7</v>
      </c>
      <c r="B92" s="18">
        <f t="shared" si="7"/>
      </c>
      <c r="C92" s="18">
        <f t="shared" si="8"/>
      </c>
      <c r="D92" s="18">
        <f>COUNTBLANK($B$86:B92)</f>
        <v>7</v>
      </c>
      <c r="E92" s="18">
        <f t="shared" si="9"/>
      </c>
      <c r="F92" s="18">
        <f t="shared" si="10"/>
      </c>
      <c r="G92" s="18" t="e">
        <f t="shared" si="11"/>
        <v>#VALUE!</v>
      </c>
    </row>
    <row r="93" spans="1:7" ht="13.5" hidden="1">
      <c r="A93" s="26">
        <v>8</v>
      </c>
      <c r="B93" s="18">
        <f t="shared" si="7"/>
      </c>
      <c r="C93" s="18">
        <f t="shared" si="8"/>
      </c>
      <c r="D93" s="18">
        <f>COUNTBLANK($B$86:B93)</f>
        <v>8</v>
      </c>
      <c r="E93" s="18">
        <f t="shared" si="9"/>
      </c>
      <c r="F93" s="18">
        <f t="shared" si="10"/>
      </c>
      <c r="G93" s="18" t="e">
        <f t="shared" si="11"/>
        <v>#VALUE!</v>
      </c>
    </row>
    <row r="94" spans="1:7" ht="13.5" hidden="1">
      <c r="A94" s="26">
        <v>9</v>
      </c>
      <c r="B94" s="18">
        <f t="shared" si="7"/>
      </c>
      <c r="C94" s="18">
        <f t="shared" si="8"/>
      </c>
      <c r="D94" s="18">
        <f>COUNTBLANK($B$86:B94)</f>
        <v>9</v>
      </c>
      <c r="E94" s="18">
        <f t="shared" si="9"/>
      </c>
      <c r="F94" s="18">
        <f t="shared" si="10"/>
      </c>
      <c r="G94" s="18" t="e">
        <f t="shared" si="11"/>
        <v>#VALUE!</v>
      </c>
    </row>
    <row r="95" spans="1:7" ht="13.5" hidden="1">
      <c r="A95" s="26">
        <v>10</v>
      </c>
      <c r="B95" s="18">
        <f t="shared" si="7"/>
      </c>
      <c r="C95" s="18">
        <f t="shared" si="8"/>
      </c>
      <c r="D95" s="18">
        <f>COUNTBLANK($B$86:B95)</f>
        <v>10</v>
      </c>
      <c r="E95" s="18">
        <f t="shared" si="9"/>
      </c>
      <c r="F95" s="18">
        <f t="shared" si="10"/>
      </c>
      <c r="G95" s="18" t="e">
        <f t="shared" si="11"/>
        <v>#VALUE!</v>
      </c>
    </row>
    <row r="96" spans="1:7" ht="13.5" hidden="1">
      <c r="A96" s="26">
        <v>11</v>
      </c>
      <c r="B96" s="18">
        <f t="shared" si="7"/>
      </c>
      <c r="C96" s="18">
        <f t="shared" si="8"/>
      </c>
      <c r="D96" s="18">
        <f>COUNTBLANK($B$86:B96)</f>
        <v>11</v>
      </c>
      <c r="E96" s="18">
        <f t="shared" si="9"/>
      </c>
      <c r="F96" s="18">
        <f t="shared" si="10"/>
      </c>
      <c r="G96" s="18" t="e">
        <f t="shared" si="11"/>
        <v>#VALUE!</v>
      </c>
    </row>
    <row r="97" spans="1:7" ht="13.5" hidden="1">
      <c r="A97" s="26">
        <v>12</v>
      </c>
      <c r="B97" s="18">
        <f t="shared" si="7"/>
      </c>
      <c r="C97" s="18">
        <f t="shared" si="8"/>
      </c>
      <c r="D97" s="18">
        <f>COUNTBLANK($B$86:B97)</f>
        <v>12</v>
      </c>
      <c r="E97" s="18">
        <f t="shared" si="9"/>
      </c>
      <c r="F97" s="18">
        <f t="shared" si="10"/>
      </c>
      <c r="G97" s="18" t="e">
        <f t="shared" si="11"/>
        <v>#VALUE!</v>
      </c>
    </row>
    <row r="98" spans="1:7" ht="13.5" hidden="1">
      <c r="A98" s="26">
        <v>13</v>
      </c>
      <c r="B98" s="18">
        <f t="shared" si="7"/>
      </c>
      <c r="C98" s="18">
        <f t="shared" si="8"/>
      </c>
      <c r="D98" s="18">
        <f>COUNTBLANK($B$86:B98)</f>
        <v>13</v>
      </c>
      <c r="E98" s="18">
        <f t="shared" si="9"/>
      </c>
      <c r="F98" s="18">
        <f t="shared" si="10"/>
      </c>
      <c r="G98" s="18" t="e">
        <f t="shared" si="11"/>
        <v>#VALUE!</v>
      </c>
    </row>
    <row r="99" spans="1:7" ht="13.5" hidden="1">
      <c r="A99" s="26">
        <v>14</v>
      </c>
      <c r="B99" s="18">
        <f t="shared" si="7"/>
      </c>
      <c r="C99" s="18">
        <f t="shared" si="8"/>
      </c>
      <c r="D99" s="18">
        <f>COUNTBLANK($B$86:B99)</f>
        <v>14</v>
      </c>
      <c r="E99" s="18">
        <f t="shared" si="9"/>
      </c>
      <c r="F99" s="18">
        <f t="shared" si="10"/>
      </c>
      <c r="G99" s="18" t="e">
        <f t="shared" si="11"/>
        <v>#VALUE!</v>
      </c>
    </row>
    <row r="100" spans="1:7" ht="13.5" hidden="1">
      <c r="A100" s="26">
        <v>15</v>
      </c>
      <c r="B100" s="18">
        <f t="shared" si="7"/>
      </c>
      <c r="C100" s="18">
        <f t="shared" si="8"/>
      </c>
      <c r="D100" s="18">
        <f>COUNTBLANK($B$86:B100)</f>
        <v>15</v>
      </c>
      <c r="E100" s="18">
        <f t="shared" si="9"/>
      </c>
      <c r="F100" s="18">
        <f t="shared" si="10"/>
      </c>
      <c r="G100" s="18" t="e">
        <f t="shared" si="11"/>
        <v>#VALUE!</v>
      </c>
    </row>
    <row r="101" spans="1:7" ht="13.5" hidden="1">
      <c r="A101" s="26">
        <v>16</v>
      </c>
      <c r="B101" s="18">
        <f t="shared" si="7"/>
      </c>
      <c r="C101" s="18">
        <f t="shared" si="8"/>
      </c>
      <c r="D101" s="18">
        <f>COUNTBLANK($B$86:B101)</f>
        <v>16</v>
      </c>
      <c r="E101" s="18">
        <f t="shared" si="9"/>
      </c>
      <c r="F101" s="18">
        <f t="shared" si="10"/>
      </c>
      <c r="G101" s="18" t="e">
        <f t="shared" si="11"/>
        <v>#VALUE!</v>
      </c>
    </row>
    <row r="102" spans="1:7" ht="13.5" hidden="1">
      <c r="A102" s="26">
        <v>17</v>
      </c>
      <c r="B102" s="18">
        <f t="shared" si="7"/>
      </c>
      <c r="C102" s="18">
        <f t="shared" si="8"/>
      </c>
      <c r="D102" s="18">
        <f>COUNTBLANK($B$86:B102)</f>
        <v>17</v>
      </c>
      <c r="E102" s="18">
        <f t="shared" si="9"/>
      </c>
      <c r="F102" s="18">
        <f t="shared" si="10"/>
      </c>
      <c r="G102" s="18" t="e">
        <f t="shared" si="11"/>
        <v>#VALUE!</v>
      </c>
    </row>
    <row r="103" spans="1:7" ht="13.5" hidden="1">
      <c r="A103" s="26">
        <v>18</v>
      </c>
      <c r="B103" s="18">
        <f t="shared" si="7"/>
      </c>
      <c r="C103" s="18">
        <f t="shared" si="8"/>
      </c>
      <c r="D103" s="18">
        <f>COUNTBLANK($B$86:B103)</f>
        <v>18</v>
      </c>
      <c r="E103" s="18">
        <f t="shared" si="9"/>
      </c>
      <c r="F103" s="18">
        <f t="shared" si="10"/>
      </c>
      <c r="G103" s="18" t="e">
        <f t="shared" si="11"/>
        <v>#VALUE!</v>
      </c>
    </row>
    <row r="104" spans="1:7" ht="13.5" hidden="1">
      <c r="A104" s="26">
        <v>19</v>
      </c>
      <c r="B104" s="18">
        <f t="shared" si="7"/>
      </c>
      <c r="C104" s="18">
        <f t="shared" si="8"/>
      </c>
      <c r="D104" s="18">
        <f>COUNTBLANK($B$86:B104)</f>
        <v>19</v>
      </c>
      <c r="E104" s="18">
        <f t="shared" si="9"/>
      </c>
      <c r="F104" s="18">
        <f t="shared" si="10"/>
      </c>
      <c r="G104" s="18" t="e">
        <f t="shared" si="11"/>
        <v>#VALUE!</v>
      </c>
    </row>
    <row r="105" spans="1:7" ht="13.5" hidden="1">
      <c r="A105" s="26">
        <v>20</v>
      </c>
      <c r="B105" s="18">
        <f t="shared" si="7"/>
      </c>
      <c r="C105" s="18">
        <f t="shared" si="8"/>
      </c>
      <c r="D105" s="18">
        <f>COUNTBLANK($B$86:B105)</f>
        <v>20</v>
      </c>
      <c r="E105" s="18">
        <f t="shared" si="9"/>
      </c>
      <c r="F105" s="18">
        <f t="shared" si="10"/>
      </c>
      <c r="G105" s="18" t="e">
        <f t="shared" si="11"/>
        <v>#VALUE!</v>
      </c>
    </row>
    <row r="106" spans="1:7" ht="13.5" hidden="1">
      <c r="A106" s="26">
        <v>21</v>
      </c>
      <c r="B106" s="18">
        <f t="shared" si="7"/>
      </c>
      <c r="C106" s="18">
        <f t="shared" si="8"/>
      </c>
      <c r="D106" s="18">
        <f>COUNTBLANK($B$86:B106)</f>
        <v>21</v>
      </c>
      <c r="E106" s="18">
        <f t="shared" si="9"/>
      </c>
      <c r="F106" s="18">
        <f t="shared" si="10"/>
      </c>
      <c r="G106" s="18" t="e">
        <f t="shared" si="11"/>
        <v>#VALUE!</v>
      </c>
    </row>
    <row r="107" spans="1:7" ht="13.5" hidden="1">
      <c r="A107" s="26">
        <v>22</v>
      </c>
      <c r="B107" s="18">
        <f t="shared" si="7"/>
      </c>
      <c r="C107" s="18">
        <f t="shared" si="8"/>
      </c>
      <c r="D107" s="18">
        <f>COUNTBLANK($B$86:B107)</f>
        <v>22</v>
      </c>
      <c r="E107" s="18">
        <f t="shared" si="9"/>
      </c>
      <c r="F107" s="18">
        <f t="shared" si="10"/>
      </c>
      <c r="G107" s="18" t="e">
        <f t="shared" si="11"/>
        <v>#VALUE!</v>
      </c>
    </row>
    <row r="108" spans="1:7" ht="13.5" hidden="1">
      <c r="A108" s="26">
        <v>23</v>
      </c>
      <c r="B108" s="18">
        <f t="shared" si="7"/>
      </c>
      <c r="C108" s="18">
        <f t="shared" si="8"/>
      </c>
      <c r="D108" s="18">
        <f>COUNTBLANK($B$86:B108)</f>
        <v>23</v>
      </c>
      <c r="E108" s="18">
        <f t="shared" si="9"/>
      </c>
      <c r="F108" s="18">
        <f t="shared" si="10"/>
      </c>
      <c r="G108" s="18" t="e">
        <f t="shared" si="11"/>
        <v>#VALUE!</v>
      </c>
    </row>
    <row r="109" spans="1:7" ht="13.5" hidden="1">
      <c r="A109" s="26">
        <v>24</v>
      </c>
      <c r="B109" s="18">
        <f t="shared" si="7"/>
      </c>
      <c r="C109" s="18">
        <f t="shared" si="8"/>
      </c>
      <c r="D109" s="18">
        <f>COUNTBLANK($B$86:B109)</f>
        <v>24</v>
      </c>
      <c r="E109" s="18">
        <f t="shared" si="9"/>
      </c>
      <c r="F109" s="18">
        <f t="shared" si="10"/>
      </c>
      <c r="G109" s="18" t="e">
        <f t="shared" si="11"/>
        <v>#VALUE!</v>
      </c>
    </row>
    <row r="110" spans="1:7" ht="13.5" hidden="1">
      <c r="A110" s="26">
        <v>25</v>
      </c>
      <c r="B110" s="18">
        <f t="shared" si="7"/>
      </c>
      <c r="C110" s="18">
        <f t="shared" si="8"/>
      </c>
      <c r="D110" s="18">
        <f>COUNTBLANK($B$86:B110)</f>
        <v>25</v>
      </c>
      <c r="E110" s="18">
        <f t="shared" si="9"/>
      </c>
      <c r="F110" s="18">
        <f t="shared" si="10"/>
      </c>
      <c r="G110" s="18" t="e">
        <f t="shared" si="11"/>
        <v>#VALUE!</v>
      </c>
    </row>
    <row r="111" spans="2:7" ht="13.5" hidden="1">
      <c r="B111" s="18">
        <f t="shared" si="7"/>
        <v>0</v>
      </c>
      <c r="C111" s="18">
        <f t="shared" si="8"/>
        <v>0</v>
      </c>
      <c r="D111" s="18">
        <f>COUNTBLANK($B$86:B111)</f>
        <v>25</v>
      </c>
      <c r="E111" s="18">
        <f t="shared" si="9"/>
      </c>
      <c r="F111" s="18">
        <f t="shared" si="10"/>
      </c>
      <c r="G111" s="18" t="e">
        <f t="shared" si="11"/>
        <v>#VALUE!</v>
      </c>
    </row>
    <row r="112" spans="4:7" ht="13.5" hidden="1">
      <c r="D112" s="18">
        <f>COUNTBLANK($B$86:B112)</f>
        <v>26</v>
      </c>
      <c r="E112" s="18" t="e">
        <f t="shared" si="9"/>
        <v>#N/A</v>
      </c>
      <c r="F112" s="18" t="e">
        <f t="shared" si="10"/>
        <v>#N/A</v>
      </c>
      <c r="G112" s="18" t="e">
        <f t="shared" si="11"/>
        <v>#N/A</v>
      </c>
    </row>
    <row r="113" spans="4:7" ht="13.5" hidden="1">
      <c r="D113" s="18">
        <f>COUNTBLANK($B$86:B113)</f>
        <v>27</v>
      </c>
      <c r="E113" s="18" t="e">
        <f t="shared" si="9"/>
        <v>#N/A</v>
      </c>
      <c r="F113" s="18" t="e">
        <f t="shared" si="10"/>
        <v>#N/A</v>
      </c>
      <c r="G113" s="18" t="e">
        <f t="shared" si="11"/>
        <v>#N/A</v>
      </c>
    </row>
    <row r="114" spans="4:7" ht="13.5" hidden="1">
      <c r="D114" s="18">
        <f>COUNTBLANK($B$86:B114)</f>
        <v>28</v>
      </c>
      <c r="E114" s="18" t="e">
        <f t="shared" si="9"/>
        <v>#N/A</v>
      </c>
      <c r="F114" s="18" t="e">
        <f t="shared" si="10"/>
        <v>#N/A</v>
      </c>
      <c r="G114" s="18" t="e">
        <f t="shared" si="11"/>
        <v>#N/A</v>
      </c>
    </row>
    <row r="115" ht="13.5" hidden="1"/>
    <row r="116" spans="1:6" ht="13.5" hidden="1">
      <c r="A116" s="18">
        <v>1</v>
      </c>
      <c r="B116" s="18">
        <f aca="true" ca="1" t="shared" si="12" ref="B116:B147">RAND()</f>
        <v>0.6409285322597116</v>
      </c>
      <c r="C116" s="18">
        <f>RANK(B116,$B$116:$B$119)</f>
        <v>3</v>
      </c>
      <c r="D116" s="18">
        <f>E86</f>
      </c>
      <c r="E116" s="18">
        <v>1</v>
      </c>
      <c r="F116" s="18">
        <f>VLOOKUP(E116,$C$116:$D$119,2,FALSE)</f>
      </c>
    </row>
    <row r="117" spans="2:6" ht="13.5" hidden="1">
      <c r="B117" s="18">
        <f ca="1" t="shared" si="12"/>
        <v>0.5675207830823759</v>
      </c>
      <c r="C117" s="18">
        <f>RANK(B117,$B$116:$B$119)</f>
        <v>4</v>
      </c>
      <c r="D117" s="18">
        <f>E87</f>
      </c>
      <c r="E117" s="18">
        <v>2</v>
      </c>
      <c r="F117" s="18">
        <f>VLOOKUP(E117,$C$116:$D$119,2,FALSE)</f>
      </c>
    </row>
    <row r="118" spans="2:6" ht="13.5" hidden="1">
      <c r="B118" s="18">
        <f ca="1" t="shared" si="12"/>
        <v>0.91880610026515</v>
      </c>
      <c r="C118" s="18">
        <f>RANK(B118,$B$116:$B$119)</f>
        <v>2</v>
      </c>
      <c r="D118" s="18">
        <f>E88</f>
      </c>
      <c r="E118" s="18">
        <v>3</v>
      </c>
      <c r="F118" s="18">
        <f>VLOOKUP(E118,$C$116:$D$119,2,FALSE)</f>
      </c>
    </row>
    <row r="119" spans="2:6" ht="13.5" hidden="1">
      <c r="B119" s="18">
        <f ca="1" t="shared" si="12"/>
        <v>0.9999063604477794</v>
      </c>
      <c r="C119" s="18">
        <f>RANK(B119,$B$116:$B$119)</f>
        <v>1</v>
      </c>
      <c r="D119" s="18">
        <f>E89</f>
      </c>
      <c r="E119" s="18">
        <v>4</v>
      </c>
      <c r="F119" s="18">
        <f>VLOOKUP(E119,$C$116:$D$119,2,FALSE)</f>
      </c>
    </row>
    <row r="120" spans="1:6" ht="13.5" hidden="1">
      <c r="A120" s="18">
        <v>2</v>
      </c>
      <c r="B120" s="18">
        <f ca="1" t="shared" si="12"/>
        <v>0.16944579839290785</v>
      </c>
      <c r="C120" s="18">
        <f>RANK(B120,$B$120:$B$123)</f>
        <v>3</v>
      </c>
      <c r="D120" s="18">
        <f>E87</f>
      </c>
      <c r="E120" s="18">
        <v>1</v>
      </c>
      <c r="F120" s="18">
        <f>VLOOKUP(E120,$C$120:$D$123,2,FALSE)</f>
      </c>
    </row>
    <row r="121" spans="2:6" ht="13.5" hidden="1">
      <c r="B121" s="18">
        <f ca="1" t="shared" si="12"/>
        <v>0.48935412317804516</v>
      </c>
      <c r="C121" s="18">
        <f>RANK(B121,$B$120:$B$123)</f>
        <v>1</v>
      </c>
      <c r="D121" s="18">
        <f>E88</f>
      </c>
      <c r="E121" s="18">
        <v>2</v>
      </c>
      <c r="F121" s="18">
        <f>VLOOKUP(E121,$C$120:$D$123,2,FALSE)</f>
      </c>
    </row>
    <row r="122" spans="2:6" ht="13.5" hidden="1">
      <c r="B122" s="18">
        <f ca="1" t="shared" si="12"/>
        <v>0.3734082596672632</v>
      </c>
      <c r="C122" s="18">
        <f>RANK(B122,$B$120:$B$123)</f>
        <v>2</v>
      </c>
      <c r="D122" s="18">
        <f>E89</f>
      </c>
      <c r="E122" s="18">
        <v>3</v>
      </c>
      <c r="F122" s="18">
        <f>VLOOKUP(E122,$C$120:$D$123,2,FALSE)</f>
      </c>
    </row>
    <row r="123" spans="2:6" ht="13.5" hidden="1">
      <c r="B123" s="18">
        <f ca="1" t="shared" si="12"/>
        <v>0.05328388929166383</v>
      </c>
      <c r="C123" s="18">
        <f>RANK(B123,$B$120:$B$123)</f>
        <v>4</v>
      </c>
      <c r="D123" s="18">
        <f>E90</f>
      </c>
      <c r="E123" s="18">
        <v>4</v>
      </c>
      <c r="F123" s="18">
        <f>VLOOKUP(E123,$C$120:$D$123,2,FALSE)</f>
      </c>
    </row>
    <row r="124" spans="1:6" ht="13.5" hidden="1">
      <c r="A124" s="18">
        <v>3</v>
      </c>
      <c r="B124" s="18">
        <f ca="1" t="shared" si="12"/>
        <v>0.13853637069284752</v>
      </c>
      <c r="C124" s="18">
        <f>RANK(B124,$B$124:$B$127)</f>
        <v>4</v>
      </c>
      <c r="D124" s="18">
        <f>E88</f>
      </c>
      <c r="E124" s="18">
        <v>1</v>
      </c>
      <c r="F124" s="18">
        <f>VLOOKUP(E124,$C$124:$D$127,2,FALSE)</f>
      </c>
    </row>
    <row r="125" spans="2:6" ht="13.5" hidden="1">
      <c r="B125" s="18">
        <f ca="1" t="shared" si="12"/>
        <v>0.4820890930731374</v>
      </c>
      <c r="C125" s="18">
        <f>RANK(B125,$B$124:$B$127)</f>
        <v>3</v>
      </c>
      <c r="D125" s="18">
        <f>E89</f>
      </c>
      <c r="E125" s="18">
        <v>2</v>
      </c>
      <c r="F125" s="18">
        <f>VLOOKUP(E125,$C$124:$D$127,2,FALSE)</f>
      </c>
    </row>
    <row r="126" spans="2:6" ht="13.5" hidden="1">
      <c r="B126" s="18">
        <f ca="1" t="shared" si="12"/>
        <v>0.958262393527139</v>
      </c>
      <c r="C126" s="18">
        <f>RANK(B126,$B$124:$B$127)</f>
        <v>1</v>
      </c>
      <c r="D126" s="18">
        <f>E90</f>
      </c>
      <c r="E126" s="18">
        <v>3</v>
      </c>
      <c r="F126" s="18">
        <f>VLOOKUP(E126,$C$124:$D$127,2,FALSE)</f>
      </c>
    </row>
    <row r="127" spans="2:6" ht="13.5" hidden="1">
      <c r="B127" s="18">
        <f ca="1" t="shared" si="12"/>
        <v>0.727476969118328</v>
      </c>
      <c r="C127" s="18">
        <f>RANK(B127,$B$124:$B$127)</f>
        <v>2</v>
      </c>
      <c r="D127" s="18">
        <f>E91</f>
      </c>
      <c r="E127" s="18">
        <v>4</v>
      </c>
      <c r="F127" s="18">
        <f>VLOOKUP(E127,$C$124:$D$127,2,FALSE)</f>
      </c>
    </row>
    <row r="128" spans="1:6" ht="13.5" hidden="1">
      <c r="A128" s="18">
        <v>4</v>
      </c>
      <c r="B128" s="18">
        <f ca="1" t="shared" si="12"/>
        <v>0.3690853381462942</v>
      </c>
      <c r="C128" s="18">
        <f>RANK(B128,$B$128:$B$131)</f>
        <v>4</v>
      </c>
      <c r="D128" s="18">
        <f>E89</f>
      </c>
      <c r="E128" s="18">
        <v>1</v>
      </c>
      <c r="F128" s="18">
        <f>VLOOKUP(E128,$C$128:$D$131,2,FALSE)</f>
      </c>
    </row>
    <row r="129" spans="2:6" ht="13.5" hidden="1">
      <c r="B129" s="18">
        <f ca="1" t="shared" si="12"/>
        <v>0.981852740520333</v>
      </c>
      <c r="C129" s="18">
        <f>RANK(B129,$B$128:$B$131)</f>
        <v>1</v>
      </c>
      <c r="D129" s="18">
        <f>E90</f>
      </c>
      <c r="E129" s="18">
        <v>2</v>
      </c>
      <c r="F129" s="18">
        <f>VLOOKUP(E129,$C$128:$D$131,2,FALSE)</f>
      </c>
    </row>
    <row r="130" spans="2:6" ht="13.5" hidden="1">
      <c r="B130" s="18">
        <f ca="1" t="shared" si="12"/>
        <v>0.7204137043381182</v>
      </c>
      <c r="C130" s="18">
        <f>RANK(B130,$B$128:$B$131)</f>
        <v>3</v>
      </c>
      <c r="D130" s="18">
        <f>E91</f>
      </c>
      <c r="E130" s="18">
        <v>3</v>
      </c>
      <c r="F130" s="18">
        <f>VLOOKUP(E130,$C$128:$D$131,2,FALSE)</f>
      </c>
    </row>
    <row r="131" spans="2:6" ht="13.5" hidden="1">
      <c r="B131" s="18">
        <f ca="1" t="shared" si="12"/>
        <v>0.7300984318737032</v>
      </c>
      <c r="C131" s="18">
        <f>RANK(B131,$B$128:$B$131)</f>
        <v>2</v>
      </c>
      <c r="D131" s="18">
        <f>E92</f>
      </c>
      <c r="E131" s="18">
        <v>4</v>
      </c>
      <c r="F131" s="18">
        <f>VLOOKUP(E131,$C$128:$D$131,2,FALSE)</f>
      </c>
    </row>
    <row r="132" spans="1:6" ht="13.5" hidden="1">
      <c r="A132" s="18">
        <v>5</v>
      </c>
      <c r="B132" s="18">
        <f ca="1" t="shared" si="12"/>
        <v>0.5723256872476774</v>
      </c>
      <c r="C132" s="18">
        <f>RANK(B132,$B$132:$B$135)</f>
        <v>3</v>
      </c>
      <c r="D132" s="18">
        <f>E90</f>
      </c>
      <c r="E132" s="18">
        <v>1</v>
      </c>
      <c r="F132" s="18">
        <f>VLOOKUP(E132,$C$132:$D$135,2,FALSE)</f>
      </c>
    </row>
    <row r="133" spans="2:6" ht="13.5" hidden="1">
      <c r="B133" s="18">
        <f ca="1" t="shared" si="12"/>
        <v>0.5159903774104615</v>
      </c>
      <c r="C133" s="18">
        <f>RANK(B133,$B$132:$B$135)</f>
        <v>4</v>
      </c>
      <c r="D133" s="18">
        <f>E91</f>
      </c>
      <c r="E133" s="18">
        <v>2</v>
      </c>
      <c r="F133" s="18">
        <f>VLOOKUP(E133,$C$132:$D$135,2,FALSE)</f>
      </c>
    </row>
    <row r="134" spans="2:6" ht="13.5" hidden="1">
      <c r="B134" s="18">
        <f ca="1" t="shared" si="12"/>
        <v>0.6235124931973814</v>
      </c>
      <c r="C134" s="18">
        <f>RANK(B134,$B$132:$B$135)</f>
        <v>2</v>
      </c>
      <c r="D134" s="18">
        <f>E92</f>
      </c>
      <c r="E134" s="18">
        <v>3</v>
      </c>
      <c r="F134" s="18">
        <f>VLOOKUP(E134,$C$132:$D$135,2,FALSE)</f>
      </c>
    </row>
    <row r="135" spans="2:6" ht="13.5" hidden="1">
      <c r="B135" s="18">
        <f ca="1" t="shared" si="12"/>
        <v>0.8799233341166142</v>
      </c>
      <c r="C135" s="18">
        <f>RANK(B135,$B$132:$B$135)</f>
        <v>1</v>
      </c>
      <c r="D135" s="18">
        <f>E93</f>
      </c>
      <c r="E135" s="18">
        <v>4</v>
      </c>
      <c r="F135" s="18">
        <f>VLOOKUP(E135,$C$132:$D$135,2,FALSE)</f>
      </c>
    </row>
    <row r="136" spans="1:6" ht="13.5" hidden="1">
      <c r="A136" s="18">
        <v>6</v>
      </c>
      <c r="B136" s="18">
        <f ca="1" t="shared" si="12"/>
        <v>0.028035091619845964</v>
      </c>
      <c r="C136" s="18">
        <f>RANK(B136,$B$136:$B$139)</f>
        <v>4</v>
      </c>
      <c r="D136" s="18">
        <f>E91</f>
      </c>
      <c r="E136" s="18">
        <v>1</v>
      </c>
      <c r="F136" s="18">
        <f>VLOOKUP(E136,$C$136:$D$139,2,FALSE)</f>
      </c>
    </row>
    <row r="137" spans="2:6" ht="13.5" hidden="1">
      <c r="B137" s="18">
        <f ca="1" t="shared" si="12"/>
        <v>0.21712288792753398</v>
      </c>
      <c r="C137" s="18">
        <f>RANK(B137,$B$136:$B$139)</f>
        <v>3</v>
      </c>
      <c r="D137" s="18">
        <f>E92</f>
      </c>
      <c r="E137" s="18">
        <v>2</v>
      </c>
      <c r="F137" s="18">
        <f>VLOOKUP(E137,$C$136:$D$139,2,FALSE)</f>
      </c>
    </row>
    <row r="138" spans="2:6" ht="13.5" hidden="1">
      <c r="B138" s="18">
        <f ca="1" t="shared" si="12"/>
        <v>0.43144162181079704</v>
      </c>
      <c r="C138" s="18">
        <f>RANK(B138,$B$136:$B$139)</f>
        <v>2</v>
      </c>
      <c r="D138" s="18">
        <f>E93</f>
      </c>
      <c r="E138" s="18">
        <v>3</v>
      </c>
      <c r="F138" s="18">
        <f>VLOOKUP(E138,$C$136:$D$139,2,FALSE)</f>
      </c>
    </row>
    <row r="139" spans="2:6" ht="13.5" hidden="1">
      <c r="B139" s="18">
        <f ca="1" t="shared" si="12"/>
        <v>0.8763600954331692</v>
      </c>
      <c r="C139" s="18">
        <f>RANK(B139,$B$136:$B$139)</f>
        <v>1</v>
      </c>
      <c r="D139" s="18">
        <f>E94</f>
      </c>
      <c r="E139" s="18">
        <v>4</v>
      </c>
      <c r="F139" s="18">
        <f>VLOOKUP(E139,$C$136:$D$139,2,FALSE)</f>
      </c>
    </row>
    <row r="140" spans="1:6" ht="13.5" hidden="1">
      <c r="A140" s="18">
        <v>7</v>
      </c>
      <c r="B140" s="18">
        <f ca="1" t="shared" si="12"/>
        <v>0.9944886581282566</v>
      </c>
      <c r="C140" s="18">
        <f>RANK(B140,$B$140:$B$143)</f>
        <v>1</v>
      </c>
      <c r="D140" s="18">
        <f>E92</f>
      </c>
      <c r="E140" s="18">
        <v>1</v>
      </c>
      <c r="F140" s="18">
        <f>VLOOKUP(E140,$C$140:$D$143,2,FALSE)</f>
      </c>
    </row>
    <row r="141" spans="2:6" ht="13.5" hidden="1">
      <c r="B141" s="18">
        <f ca="1" t="shared" si="12"/>
        <v>0.8697257684195812</v>
      </c>
      <c r="C141" s="18">
        <f>RANK(B141,$B$140:$B$143)</f>
        <v>2</v>
      </c>
      <c r="D141" s="18">
        <f>E93</f>
      </c>
      <c r="E141" s="18">
        <v>2</v>
      </c>
      <c r="F141" s="18">
        <f>VLOOKUP(E141,$C$140:$D$143,2,FALSE)</f>
      </c>
    </row>
    <row r="142" spans="2:6" ht="13.5" hidden="1">
      <c r="B142" s="18">
        <f ca="1" t="shared" si="12"/>
        <v>0.4640619610940169</v>
      </c>
      <c r="C142" s="18">
        <f>RANK(B142,$B$140:$B$143)</f>
        <v>4</v>
      </c>
      <c r="D142" s="18">
        <f>E94</f>
      </c>
      <c r="E142" s="18">
        <v>3</v>
      </c>
      <c r="F142" s="18">
        <f>VLOOKUP(E142,$C$140:$D$143,2,FALSE)</f>
      </c>
    </row>
    <row r="143" spans="2:6" ht="13.5" hidden="1">
      <c r="B143" s="18">
        <f ca="1" t="shared" si="12"/>
        <v>0.712019503416931</v>
      </c>
      <c r="C143" s="18">
        <f>RANK(B143,$B$140:$B$143)</f>
        <v>3</v>
      </c>
      <c r="D143" s="18">
        <f>E95</f>
      </c>
      <c r="E143" s="18">
        <v>4</v>
      </c>
      <c r="F143" s="18">
        <f>VLOOKUP(E143,$C$140:$D$143,2,FALSE)</f>
      </c>
    </row>
    <row r="144" spans="1:6" ht="13.5" hidden="1">
      <c r="A144" s="18">
        <v>8</v>
      </c>
      <c r="B144" s="18">
        <f ca="1" t="shared" si="12"/>
        <v>0.9278826540480205</v>
      </c>
      <c r="C144" s="18">
        <f>RANK(B144,$B$144:$B$147)</f>
        <v>1</v>
      </c>
      <c r="D144" s="18">
        <f>E93</f>
      </c>
      <c r="E144" s="18">
        <v>1</v>
      </c>
      <c r="F144" s="18">
        <f>VLOOKUP(E144,$C$144:$D$147,2,FALSE)</f>
      </c>
    </row>
    <row r="145" spans="2:6" ht="13.5" hidden="1">
      <c r="B145" s="18">
        <f ca="1" t="shared" si="12"/>
        <v>0.4412083252279899</v>
      </c>
      <c r="C145" s="18">
        <f>RANK(B145,$B$144:$B$147)</f>
        <v>2</v>
      </c>
      <c r="D145" s="18">
        <f>E94</f>
      </c>
      <c r="E145" s="18">
        <v>2</v>
      </c>
      <c r="F145" s="18">
        <f>VLOOKUP(E145,$C$144:$D$147,2,FALSE)</f>
      </c>
    </row>
    <row r="146" spans="2:6" ht="13.5" hidden="1">
      <c r="B146" s="18">
        <f ca="1" t="shared" si="12"/>
        <v>0.33811634055725204</v>
      </c>
      <c r="C146" s="18">
        <f>RANK(B146,$B$144:$B$147)</f>
        <v>4</v>
      </c>
      <c r="D146" s="18">
        <f>E95</f>
      </c>
      <c r="E146" s="18">
        <v>3</v>
      </c>
      <c r="F146" s="18">
        <f>VLOOKUP(E146,$C$144:$D$147,2,FALSE)</f>
      </c>
    </row>
    <row r="147" spans="2:6" ht="13.5" hidden="1">
      <c r="B147" s="18">
        <f ca="1" t="shared" si="12"/>
        <v>0.4019455034449442</v>
      </c>
      <c r="C147" s="18">
        <f>RANK(B147,$B$144:$B$147)</f>
        <v>3</v>
      </c>
      <c r="D147" s="18">
        <f>E96</f>
      </c>
      <c r="E147" s="18">
        <v>4</v>
      </c>
      <c r="F147" s="18">
        <f>VLOOKUP(E147,$C$144:$D$147,2,FALSE)</f>
      </c>
    </row>
    <row r="148" spans="1:6" ht="13.5" hidden="1">
      <c r="A148" s="18">
        <v>9</v>
      </c>
      <c r="B148" s="18">
        <f aca="true" ca="1" t="shared" si="13" ref="B148:B179">RAND()</f>
        <v>0.08376387229315796</v>
      </c>
      <c r="C148" s="18">
        <f>RANK(B148,$B$148:$B$151)</f>
        <v>4</v>
      </c>
      <c r="D148" s="18">
        <f>E94</f>
      </c>
      <c r="E148" s="18">
        <v>1</v>
      </c>
      <c r="F148" s="18">
        <f>VLOOKUP(E148,$C$148:$D$151,2,FALSE)</f>
      </c>
    </row>
    <row r="149" spans="2:6" ht="13.5" hidden="1">
      <c r="B149" s="18">
        <f ca="1" t="shared" si="13"/>
        <v>0.6266849946250936</v>
      </c>
      <c r="C149" s="18">
        <f>RANK(B149,$B$148:$B$151)</f>
        <v>1</v>
      </c>
      <c r="D149" s="18">
        <f>E95</f>
      </c>
      <c r="E149" s="18">
        <v>2</v>
      </c>
      <c r="F149" s="18">
        <f>VLOOKUP(E149,$C$148:$D$151,2,FALSE)</f>
      </c>
    </row>
    <row r="150" spans="2:6" ht="13.5" hidden="1">
      <c r="B150" s="18">
        <f ca="1" t="shared" si="13"/>
        <v>0.3952826084875882</v>
      </c>
      <c r="C150" s="18">
        <f>RANK(B150,$B$148:$B$151)</f>
        <v>3</v>
      </c>
      <c r="D150" s="18">
        <f>E96</f>
      </c>
      <c r="E150" s="18">
        <v>3</v>
      </c>
      <c r="F150" s="18">
        <f>VLOOKUP(E150,$C$148:$D$151,2,FALSE)</f>
      </c>
    </row>
    <row r="151" spans="2:6" ht="13.5" hidden="1">
      <c r="B151" s="18">
        <f ca="1" t="shared" si="13"/>
        <v>0.4289255542239907</v>
      </c>
      <c r="C151" s="18">
        <f>RANK(B151,$B$148:$B$151)</f>
        <v>2</v>
      </c>
      <c r="D151" s="18">
        <f>E97</f>
      </c>
      <c r="E151" s="18">
        <v>4</v>
      </c>
      <c r="F151" s="18">
        <f>VLOOKUP(E151,$C$148:$D$151,2,FALSE)</f>
      </c>
    </row>
    <row r="152" spans="1:6" ht="13.5" hidden="1">
      <c r="A152" s="18">
        <v>10</v>
      </c>
      <c r="B152" s="18">
        <f ca="1" t="shared" si="13"/>
        <v>0.3585397274678277</v>
      </c>
      <c r="C152" s="18">
        <f>RANK(B152,$B$152:$B$155)</f>
        <v>3</v>
      </c>
      <c r="D152" s="18">
        <f>E95</f>
      </c>
      <c r="E152" s="18">
        <v>1</v>
      </c>
      <c r="F152" s="18">
        <f>VLOOKUP(E152,$C$152:$D$155,2,FALSE)</f>
      </c>
    </row>
    <row r="153" spans="2:6" ht="13.5" hidden="1">
      <c r="B153" s="18">
        <f ca="1" t="shared" si="13"/>
        <v>0.9974975094404552</v>
      </c>
      <c r="C153" s="18">
        <f>RANK(B153,$B$152:$B$155)</f>
        <v>2</v>
      </c>
      <c r="D153" s="18">
        <f>E96</f>
      </c>
      <c r="E153" s="18">
        <v>2</v>
      </c>
      <c r="F153" s="18">
        <f>VLOOKUP(E153,$C$152:$D$155,2,FALSE)</f>
      </c>
    </row>
    <row r="154" spans="2:6" ht="13.5" hidden="1">
      <c r="B154" s="18">
        <f ca="1" t="shared" si="13"/>
        <v>0.9987718334509179</v>
      </c>
      <c r="C154" s="18">
        <f>RANK(B154,$B$152:$B$155)</f>
        <v>1</v>
      </c>
      <c r="D154" s="18">
        <f>E97</f>
      </c>
      <c r="E154" s="18">
        <v>3</v>
      </c>
      <c r="F154" s="18">
        <f>VLOOKUP(E154,$C$152:$D$155,2,FALSE)</f>
      </c>
    </row>
    <row r="155" spans="2:6" ht="13.5" hidden="1">
      <c r="B155" s="18">
        <f ca="1" t="shared" si="13"/>
        <v>0.25906118851498317</v>
      </c>
      <c r="C155" s="18">
        <f>RANK(B155,$B$152:$B$155)</f>
        <v>4</v>
      </c>
      <c r="D155" s="18">
        <f>E98</f>
      </c>
      <c r="E155" s="18">
        <v>4</v>
      </c>
      <c r="F155" s="18">
        <f>VLOOKUP(E155,$C$152:$D$155,2,FALSE)</f>
      </c>
    </row>
    <row r="156" spans="1:6" ht="13.5" hidden="1">
      <c r="A156" s="18">
        <v>11</v>
      </c>
      <c r="B156" s="18">
        <f ca="1" t="shared" si="13"/>
        <v>0.025121123827458902</v>
      </c>
      <c r="C156" s="18">
        <f>RANK(B156,$B$156:$B$159)</f>
        <v>4</v>
      </c>
      <c r="D156" s="18">
        <f>E96</f>
      </c>
      <c r="E156" s="18">
        <v>1</v>
      </c>
      <c r="F156" s="18">
        <f>VLOOKUP(E156,$C$156:$D$159,2,FALSE)</f>
      </c>
    </row>
    <row r="157" spans="2:6" ht="13.5" hidden="1">
      <c r="B157" s="18">
        <f ca="1" t="shared" si="13"/>
        <v>0.6142617878681955</v>
      </c>
      <c r="C157" s="18">
        <f>RANK(B157,$B$156:$B$159)</f>
        <v>1</v>
      </c>
      <c r="D157" s="18">
        <f>E97</f>
      </c>
      <c r="E157" s="18">
        <v>2</v>
      </c>
      <c r="F157" s="18">
        <f>VLOOKUP(E157,$C$156:$D$159,2,FALSE)</f>
      </c>
    </row>
    <row r="158" spans="2:6" ht="13.5" hidden="1">
      <c r="B158" s="18">
        <f ca="1" t="shared" si="13"/>
        <v>0.5014572932806873</v>
      </c>
      <c r="C158" s="18">
        <f>RANK(B158,$B$156:$B$159)</f>
        <v>3</v>
      </c>
      <c r="D158" s="18">
        <f>E98</f>
      </c>
      <c r="E158" s="18">
        <v>3</v>
      </c>
      <c r="F158" s="18">
        <f>VLOOKUP(E158,$C$156:$D$159,2,FALSE)</f>
      </c>
    </row>
    <row r="159" spans="2:6" ht="13.5" hidden="1">
      <c r="B159" s="18">
        <f ca="1" t="shared" si="13"/>
        <v>0.6016163834015789</v>
      </c>
      <c r="C159" s="18">
        <f>RANK(B159,$B$156:$B$159)</f>
        <v>2</v>
      </c>
      <c r="D159" s="18">
        <f>E99</f>
      </c>
      <c r="E159" s="18">
        <v>4</v>
      </c>
      <c r="F159" s="18">
        <f>VLOOKUP(E159,$C$156:$D$159,2,FALSE)</f>
      </c>
    </row>
    <row r="160" spans="1:6" ht="13.5" hidden="1">
      <c r="A160" s="18">
        <v>12</v>
      </c>
      <c r="B160" s="18">
        <f ca="1" t="shared" si="13"/>
        <v>0.6938468954594701</v>
      </c>
      <c r="C160" s="18">
        <f>RANK(B160,$B$160:$B$163)</f>
        <v>1</v>
      </c>
      <c r="D160" s="18">
        <f>E97</f>
      </c>
      <c r="E160" s="18">
        <v>1</v>
      </c>
      <c r="F160" s="18">
        <f>VLOOKUP(E160,$C$160:$D$163,2,FALSE)</f>
      </c>
    </row>
    <row r="161" spans="2:6" ht="13.5" hidden="1">
      <c r="B161" s="18">
        <f ca="1" t="shared" si="13"/>
        <v>0.3154096157338584</v>
      </c>
      <c r="C161" s="18">
        <f>RANK(B161,$B$160:$B$163)</f>
        <v>3</v>
      </c>
      <c r="D161" s="18">
        <f>E98</f>
      </c>
      <c r="E161" s="18">
        <v>2</v>
      </c>
      <c r="F161" s="18">
        <f>VLOOKUP(E161,$C$160:$D$163,2,FALSE)</f>
      </c>
    </row>
    <row r="162" spans="2:6" ht="13.5" hidden="1">
      <c r="B162" s="18">
        <f ca="1" t="shared" si="13"/>
        <v>0.16589447108989397</v>
      </c>
      <c r="C162" s="18">
        <f>RANK(B162,$B$160:$B$163)</f>
        <v>4</v>
      </c>
      <c r="D162" s="18">
        <f>E99</f>
      </c>
      <c r="E162" s="18">
        <v>3</v>
      </c>
      <c r="F162" s="18">
        <f>VLOOKUP(E162,$C$160:$D$163,2,FALSE)</f>
      </c>
    </row>
    <row r="163" spans="2:6" ht="13.5" hidden="1">
      <c r="B163" s="18">
        <f ca="1" t="shared" si="13"/>
        <v>0.3576810696405959</v>
      </c>
      <c r="C163" s="18">
        <f>RANK(B163,$B$160:$B$163)</f>
        <v>2</v>
      </c>
      <c r="D163" s="18">
        <f>E100</f>
      </c>
      <c r="E163" s="18">
        <v>4</v>
      </c>
      <c r="F163" s="18">
        <f>VLOOKUP(E163,$C$160:$D$163,2,FALSE)</f>
      </c>
    </row>
    <row r="164" spans="1:6" ht="13.5" hidden="1">
      <c r="A164" s="18">
        <v>13</v>
      </c>
      <c r="B164" s="18">
        <f ca="1" t="shared" si="13"/>
        <v>0.3745839707566212</v>
      </c>
      <c r="C164" s="18">
        <f>RANK(B164,$B$164:$B$167)</f>
        <v>3</v>
      </c>
      <c r="D164" s="18">
        <f>E98</f>
      </c>
      <c r="E164" s="18">
        <v>1</v>
      </c>
      <c r="F164" s="18">
        <f>VLOOKUP(E164,$C$164:$D$167,2,FALSE)</f>
      </c>
    </row>
    <row r="165" spans="2:6" ht="13.5" hidden="1">
      <c r="B165" s="18">
        <f ca="1" t="shared" si="13"/>
        <v>0.8269332274468646</v>
      </c>
      <c r="C165" s="18">
        <f>RANK(B165,$B$164:$B$167)</f>
        <v>1</v>
      </c>
      <c r="D165" s="18">
        <f>E99</f>
      </c>
      <c r="E165" s="18">
        <v>2</v>
      </c>
      <c r="F165" s="18">
        <f>VLOOKUP(E165,$C$164:$D$167,2,FALSE)</f>
      </c>
    </row>
    <row r="166" spans="2:6" ht="13.5" hidden="1">
      <c r="B166" s="18">
        <f ca="1" t="shared" si="13"/>
        <v>0.21036884071061923</v>
      </c>
      <c r="C166" s="18">
        <f>RANK(B166,$B$164:$B$167)</f>
        <v>4</v>
      </c>
      <c r="D166" s="18">
        <f>E100</f>
      </c>
      <c r="E166" s="18">
        <v>3</v>
      </c>
      <c r="F166" s="18">
        <f>VLOOKUP(E166,$C$164:$D$167,2,FALSE)</f>
      </c>
    </row>
    <row r="167" spans="2:6" ht="13.5" hidden="1">
      <c r="B167" s="18">
        <f ca="1" t="shared" si="13"/>
        <v>0.6982278361040137</v>
      </c>
      <c r="C167" s="18">
        <f>RANK(B167,$B$164:$B$167)</f>
        <v>2</v>
      </c>
      <c r="D167" s="18">
        <f>E101</f>
      </c>
      <c r="E167" s="18">
        <v>4</v>
      </c>
      <c r="F167" s="18">
        <f>VLOOKUP(E167,$C$164:$D$167,2,FALSE)</f>
      </c>
    </row>
    <row r="168" spans="1:6" ht="13.5" hidden="1">
      <c r="A168" s="18">
        <v>14</v>
      </c>
      <c r="B168" s="18">
        <f ca="1" t="shared" si="13"/>
        <v>0.9790483721555381</v>
      </c>
      <c r="C168" s="18">
        <f>RANK(B168,$B$168:$B$171)</f>
        <v>1</v>
      </c>
      <c r="D168" s="18">
        <f>E99</f>
      </c>
      <c r="E168" s="18">
        <v>1</v>
      </c>
      <c r="F168" s="18">
        <f>VLOOKUP(E168,$C$168:$D$171,2,FALSE)</f>
      </c>
    </row>
    <row r="169" spans="2:6" ht="13.5" hidden="1">
      <c r="B169" s="18">
        <f ca="1" t="shared" si="13"/>
        <v>0.4534995600789795</v>
      </c>
      <c r="C169" s="18">
        <f>RANK(B169,$B$168:$B$171)</f>
        <v>2</v>
      </c>
      <c r="D169" s="18">
        <f>E100</f>
      </c>
      <c r="E169" s="18">
        <v>2</v>
      </c>
      <c r="F169" s="18">
        <f>VLOOKUP(E169,$C$168:$D$171,2,FALSE)</f>
      </c>
    </row>
    <row r="170" spans="2:6" ht="13.5" hidden="1">
      <c r="B170" s="18">
        <f ca="1" t="shared" si="13"/>
        <v>0.09868830558235686</v>
      </c>
      <c r="C170" s="18">
        <f>RANK(B170,$B$168:$B$171)</f>
        <v>4</v>
      </c>
      <c r="D170" s="18">
        <f>E101</f>
      </c>
      <c r="E170" s="18">
        <v>3</v>
      </c>
      <c r="F170" s="18">
        <f>VLOOKUP(E170,$C$168:$D$171,2,FALSE)</f>
      </c>
    </row>
    <row r="171" spans="2:6" ht="13.5" hidden="1">
      <c r="B171" s="18">
        <f ca="1" t="shared" si="13"/>
        <v>0.10974727808668949</v>
      </c>
      <c r="C171" s="18">
        <f>RANK(B171,$B$168:$B$171)</f>
        <v>3</v>
      </c>
      <c r="D171" s="18">
        <f>E102</f>
      </c>
      <c r="E171" s="18">
        <v>4</v>
      </c>
      <c r="F171" s="18">
        <f>VLOOKUP(E171,$C$168:$D$171,2,FALSE)</f>
      </c>
    </row>
    <row r="172" spans="1:6" ht="13.5" hidden="1">
      <c r="A172" s="18">
        <v>15</v>
      </c>
      <c r="B172" s="18">
        <f ca="1" t="shared" si="13"/>
        <v>0.7974329479352078</v>
      </c>
      <c r="C172" s="18">
        <f>RANK(B172,$B$172:$B$175)</f>
        <v>1</v>
      </c>
      <c r="D172" s="18">
        <f>E100</f>
      </c>
      <c r="E172" s="18">
        <v>1</v>
      </c>
      <c r="F172" s="18">
        <f>VLOOKUP(E172,$C$172:$D$175,2,FALSE)</f>
      </c>
    </row>
    <row r="173" spans="2:6" ht="13.5" hidden="1">
      <c r="B173" s="18">
        <f ca="1" t="shared" si="13"/>
        <v>0.759453860007439</v>
      </c>
      <c r="C173" s="18">
        <f>RANK(B173,$B$172:$B$175)</f>
        <v>2</v>
      </c>
      <c r="D173" s="18">
        <f>E101</f>
      </c>
      <c r="E173" s="18">
        <v>2</v>
      </c>
      <c r="F173" s="18">
        <f>VLOOKUP(E173,$C$172:$D$175,2,FALSE)</f>
      </c>
    </row>
    <row r="174" spans="2:6" ht="13.5" hidden="1">
      <c r="B174" s="18">
        <f ca="1" t="shared" si="13"/>
        <v>0.022428376348115897</v>
      </c>
      <c r="C174" s="18">
        <f>RANK(B174,$B$172:$B$175)</f>
        <v>4</v>
      </c>
      <c r="D174" s="18">
        <f>E102</f>
      </c>
      <c r="E174" s="18">
        <v>3</v>
      </c>
      <c r="F174" s="18">
        <f>VLOOKUP(E174,$C$172:$D$175,2,FALSE)</f>
      </c>
    </row>
    <row r="175" spans="2:6" ht="13.5" hidden="1">
      <c r="B175" s="18">
        <f ca="1" t="shared" si="13"/>
        <v>0.4714671547756153</v>
      </c>
      <c r="C175" s="18">
        <f>RANK(B175,$B$172:$B$175)</f>
        <v>3</v>
      </c>
      <c r="D175" s="18">
        <f>E103</f>
      </c>
      <c r="E175" s="18">
        <v>4</v>
      </c>
      <c r="F175" s="18">
        <f>VLOOKUP(E175,$C$172:$D$175,2,FALSE)</f>
      </c>
    </row>
    <row r="176" spans="1:6" ht="13.5" hidden="1">
      <c r="A176" s="18">
        <v>16</v>
      </c>
      <c r="B176" s="18">
        <f ca="1" t="shared" si="13"/>
        <v>0.2187885560890308</v>
      </c>
      <c r="C176" s="18">
        <f>RANK(B176,$B$176:$B$179)</f>
        <v>4</v>
      </c>
      <c r="D176" s="18">
        <f>E101</f>
      </c>
      <c r="E176" s="18">
        <v>1</v>
      </c>
      <c r="F176" s="18">
        <f>VLOOKUP(E176,$C$176:$D$179,2,FALSE)</f>
      </c>
    </row>
    <row r="177" spans="2:6" ht="13.5" hidden="1">
      <c r="B177" s="18">
        <f ca="1" t="shared" si="13"/>
        <v>0.5404491685172941</v>
      </c>
      <c r="C177" s="18">
        <f>RANK(B177,$B$176:$B$179)</f>
        <v>2</v>
      </c>
      <c r="D177" s="18">
        <f>E102</f>
      </c>
      <c r="E177" s="18">
        <v>2</v>
      </c>
      <c r="F177" s="18">
        <f>VLOOKUP(E177,$C$176:$D$179,2,FALSE)</f>
      </c>
    </row>
    <row r="178" spans="2:6" ht="13.5" hidden="1">
      <c r="B178" s="18">
        <f ca="1" t="shared" si="13"/>
        <v>0.4159072524895624</v>
      </c>
      <c r="C178" s="18">
        <f>RANK(B178,$B$176:$B$179)</f>
        <v>3</v>
      </c>
      <c r="D178" s="18">
        <f>E103</f>
      </c>
      <c r="E178" s="18">
        <v>3</v>
      </c>
      <c r="F178" s="18">
        <f>VLOOKUP(E178,$C$176:$D$179,2,FALSE)</f>
      </c>
    </row>
    <row r="179" spans="2:6" ht="13.5" hidden="1">
      <c r="B179" s="18">
        <f ca="1" t="shared" si="13"/>
        <v>0.69332965605079</v>
      </c>
      <c r="C179" s="18">
        <f>RANK(B179,$B$176:$B$179)</f>
        <v>1</v>
      </c>
      <c r="D179" s="18">
        <f>E104</f>
      </c>
      <c r="E179" s="18">
        <v>4</v>
      </c>
      <c r="F179" s="18">
        <f>VLOOKUP(E179,$C$176:$D$179,2,FALSE)</f>
      </c>
    </row>
    <row r="180" spans="1:6" ht="13.5" hidden="1">
      <c r="A180" s="18">
        <v>17</v>
      </c>
      <c r="B180" s="18">
        <f aca="true" ca="1" t="shared" si="14" ref="B180:B215">RAND()</f>
        <v>0.6432536866631402</v>
      </c>
      <c r="C180" s="18">
        <f>RANK(B180,$B$180:$B$183)</f>
        <v>2</v>
      </c>
      <c r="D180" s="18">
        <f>E102</f>
      </c>
      <c r="E180" s="18">
        <v>1</v>
      </c>
      <c r="F180" s="18">
        <f>VLOOKUP(E180,$C$180:$D$183,2,FALSE)</f>
      </c>
    </row>
    <row r="181" spans="2:6" ht="13.5" hidden="1">
      <c r="B181" s="18">
        <f ca="1" t="shared" si="14"/>
        <v>0.46351506101558404</v>
      </c>
      <c r="C181" s="18">
        <f>RANK(B181,$B$180:$B$183)</f>
        <v>3</v>
      </c>
      <c r="D181" s="18">
        <f>E103</f>
      </c>
      <c r="E181" s="18">
        <v>2</v>
      </c>
      <c r="F181" s="18">
        <f>VLOOKUP(E181,$C$180:$D$183,2,FALSE)</f>
      </c>
    </row>
    <row r="182" spans="2:6" ht="13.5" hidden="1">
      <c r="B182" s="18">
        <f ca="1" t="shared" si="14"/>
        <v>0.6633860180245512</v>
      </c>
      <c r="C182" s="18">
        <f>RANK(B182,$B$180:$B$183)</f>
        <v>1</v>
      </c>
      <c r="D182" s="18">
        <f>E104</f>
      </c>
      <c r="E182" s="18">
        <v>3</v>
      </c>
      <c r="F182" s="18">
        <f>VLOOKUP(E182,$C$180:$D$183,2,FALSE)</f>
      </c>
    </row>
    <row r="183" spans="2:6" ht="13.5" hidden="1">
      <c r="B183" s="18">
        <f ca="1" t="shared" si="14"/>
        <v>0.14032913323034757</v>
      </c>
      <c r="C183" s="18">
        <f>RANK(B183,$B$180:$B$183)</f>
        <v>4</v>
      </c>
      <c r="D183" s="18">
        <f>E105</f>
      </c>
      <c r="E183" s="18">
        <v>4</v>
      </c>
      <c r="F183" s="18">
        <f>VLOOKUP(E183,$C$180:$D$183,2,FALSE)</f>
      </c>
    </row>
    <row r="184" spans="1:6" ht="13.5" hidden="1">
      <c r="A184" s="18">
        <v>18</v>
      </c>
      <c r="B184" s="18">
        <f ca="1" t="shared" si="14"/>
        <v>0.5917271145833807</v>
      </c>
      <c r="C184" s="18">
        <f>RANK(B184,$B$184:$B$187)</f>
        <v>3</v>
      </c>
      <c r="D184" s="18">
        <f>E103</f>
      </c>
      <c r="E184" s="18">
        <v>1</v>
      </c>
      <c r="F184" s="18">
        <f>VLOOKUP(E184,$C$184:$D$187,2,FALSE)</f>
      </c>
    </row>
    <row r="185" spans="2:6" ht="13.5" hidden="1">
      <c r="B185" s="18">
        <f ca="1" t="shared" si="14"/>
        <v>0.004869220575523636</v>
      </c>
      <c r="C185" s="18">
        <f>RANK(B185,$B$184:$B$187)</f>
        <v>4</v>
      </c>
      <c r="D185" s="18">
        <f>E104</f>
      </c>
      <c r="E185" s="18">
        <v>2</v>
      </c>
      <c r="F185" s="18">
        <f>VLOOKUP(E185,$C$184:$D$187,2,FALSE)</f>
      </c>
    </row>
    <row r="186" spans="2:6" ht="13.5" hidden="1">
      <c r="B186" s="18">
        <f ca="1" t="shared" si="14"/>
        <v>0.7180494904831645</v>
      </c>
      <c r="C186" s="18">
        <f>RANK(B186,$B$184:$B$187)</f>
        <v>1</v>
      </c>
      <c r="D186" s="18">
        <f>E105</f>
      </c>
      <c r="E186" s="18">
        <v>3</v>
      </c>
      <c r="F186" s="18">
        <f>VLOOKUP(E186,$C$184:$D$187,2,FALSE)</f>
      </c>
    </row>
    <row r="187" spans="2:6" ht="13.5" hidden="1">
      <c r="B187" s="18">
        <f ca="1" t="shared" si="14"/>
        <v>0.6618801529064742</v>
      </c>
      <c r="C187" s="18">
        <f>RANK(B187,$B$184:$B$187)</f>
        <v>2</v>
      </c>
      <c r="D187" s="18">
        <f>E106</f>
      </c>
      <c r="E187" s="18">
        <v>4</v>
      </c>
      <c r="F187" s="18">
        <f>VLOOKUP(E187,$C$184:$D$187,2,FALSE)</f>
      </c>
    </row>
    <row r="188" spans="1:6" ht="13.5" hidden="1">
      <c r="A188" s="18">
        <v>19</v>
      </c>
      <c r="B188" s="18">
        <f ca="1" t="shared" si="14"/>
        <v>0.28587143480877963</v>
      </c>
      <c r="C188" s="18">
        <f>RANK(B188,$B$188:$B$191)</f>
        <v>3</v>
      </c>
      <c r="D188" s="18">
        <f>E104</f>
      </c>
      <c r="E188" s="18">
        <v>1</v>
      </c>
      <c r="F188" s="18">
        <f>VLOOKUP(E188,$C$188:$D$191,2,FALSE)</f>
      </c>
    </row>
    <row r="189" spans="2:6" ht="13.5" hidden="1">
      <c r="B189" s="18">
        <f ca="1" t="shared" si="14"/>
        <v>0.06806237031628948</v>
      </c>
      <c r="C189" s="18">
        <f>RANK(B189,$B$188:$B$191)</f>
        <v>4</v>
      </c>
      <c r="D189" s="18">
        <f>E105</f>
      </c>
      <c r="E189" s="18">
        <v>2</v>
      </c>
      <c r="F189" s="18">
        <f>VLOOKUP(E189,$C$188:$D$191,2,FALSE)</f>
      </c>
    </row>
    <row r="190" spans="2:6" ht="13.5" hidden="1">
      <c r="B190" s="18">
        <f ca="1" t="shared" si="14"/>
        <v>0.9668542845166566</v>
      </c>
      <c r="C190" s="18">
        <f>RANK(B190,$B$188:$B$191)</f>
        <v>1</v>
      </c>
      <c r="D190" s="18">
        <f>E106</f>
      </c>
      <c r="E190" s="18">
        <v>3</v>
      </c>
      <c r="F190" s="18">
        <f>VLOOKUP(E190,$C$188:$D$191,2,FALSE)</f>
      </c>
    </row>
    <row r="191" spans="2:6" ht="13.5" hidden="1">
      <c r="B191" s="18">
        <f ca="1" t="shared" si="14"/>
        <v>0.5342949974759863</v>
      </c>
      <c r="C191" s="18">
        <f>RANK(B191,$B$188:$B$191)</f>
        <v>2</v>
      </c>
      <c r="D191" s="18">
        <f>E107</f>
      </c>
      <c r="E191" s="18">
        <v>4</v>
      </c>
      <c r="F191" s="18">
        <f>VLOOKUP(E191,$C$188:$D$191,2,FALSE)</f>
      </c>
    </row>
    <row r="192" spans="1:6" ht="13.5" hidden="1">
      <c r="A192" s="18">
        <v>20</v>
      </c>
      <c r="B192" s="18">
        <f ca="1" t="shared" si="14"/>
        <v>0.8369922897166371</v>
      </c>
      <c r="C192" s="18">
        <f>RANK(B192,$B$192:$B$195)</f>
        <v>1</v>
      </c>
      <c r="D192" s="18">
        <f>E105</f>
      </c>
      <c r="E192" s="18">
        <v>1</v>
      </c>
      <c r="F192" s="18">
        <f>VLOOKUP(E192,$C$192:$D$195,2,FALSE)</f>
      </c>
    </row>
    <row r="193" spans="2:6" ht="13.5" hidden="1">
      <c r="B193" s="18">
        <f ca="1" t="shared" si="14"/>
        <v>0.2468704275210154</v>
      </c>
      <c r="C193" s="18">
        <f>RANK(B193,$B$192:$B$195)</f>
        <v>4</v>
      </c>
      <c r="D193" s="18">
        <f>E106</f>
      </c>
      <c r="E193" s="18">
        <v>2</v>
      </c>
      <c r="F193" s="18">
        <f>VLOOKUP(E193,$C$192:$D$195,2,FALSE)</f>
      </c>
    </row>
    <row r="194" spans="2:6" ht="13.5" hidden="1">
      <c r="B194" s="18">
        <f ca="1" t="shared" si="14"/>
        <v>0.34710051512699014</v>
      </c>
      <c r="C194" s="18">
        <f>RANK(B194,$B$192:$B$195)</f>
        <v>2</v>
      </c>
      <c r="D194" s="18">
        <f>E107</f>
      </c>
      <c r="E194" s="18">
        <v>3</v>
      </c>
      <c r="F194" s="18">
        <f>VLOOKUP(E194,$C$192:$D$195,2,FALSE)</f>
      </c>
    </row>
    <row r="195" spans="2:6" ht="13.5" hidden="1">
      <c r="B195" s="18">
        <f ca="1" t="shared" si="14"/>
        <v>0.26564783632863254</v>
      </c>
      <c r="C195" s="18">
        <f>RANK(B195,$B$192:$B$195)</f>
        <v>3</v>
      </c>
      <c r="D195" s="18">
        <f>E108</f>
      </c>
      <c r="E195" s="18">
        <v>4</v>
      </c>
      <c r="F195" s="18">
        <f>VLOOKUP(E195,$C$192:$D$195,2,FALSE)</f>
      </c>
    </row>
    <row r="196" spans="1:6" ht="13.5" hidden="1">
      <c r="A196" s="18">
        <v>21</v>
      </c>
      <c r="B196" s="18">
        <f ca="1" t="shared" si="14"/>
        <v>0.7500303467259659</v>
      </c>
      <c r="C196" s="18">
        <f>RANK(B196,$B$196:$B$199)</f>
        <v>1</v>
      </c>
      <c r="D196" s="18">
        <f>E106</f>
      </c>
      <c r="E196" s="18">
        <v>1</v>
      </c>
      <c r="F196" s="18">
        <f>VLOOKUP(E196,$C$196:$D$199,2,FALSE)</f>
      </c>
    </row>
    <row r="197" spans="2:6" ht="13.5" hidden="1">
      <c r="B197" s="18">
        <f ca="1" t="shared" si="14"/>
        <v>0.4099507975388521</v>
      </c>
      <c r="C197" s="18">
        <f>RANK(B197,$B$196:$B$199)</f>
        <v>3</v>
      </c>
      <c r="D197" s="18">
        <f>E107</f>
      </c>
      <c r="E197" s="18">
        <v>2</v>
      </c>
      <c r="F197" s="18">
        <f>VLOOKUP(E197,$C$196:$D$199,2,FALSE)</f>
      </c>
    </row>
    <row r="198" spans="2:6" ht="13.5" hidden="1">
      <c r="B198" s="18">
        <f ca="1" t="shared" si="14"/>
        <v>0.7284916507321209</v>
      </c>
      <c r="C198" s="18">
        <f>RANK(B198,$B$196:$B$199)</f>
        <v>2</v>
      </c>
      <c r="D198" s="18">
        <f>E108</f>
      </c>
      <c r="E198" s="18">
        <v>3</v>
      </c>
      <c r="F198" s="18">
        <f>VLOOKUP(E198,$C$196:$D$199,2,FALSE)</f>
      </c>
    </row>
    <row r="199" spans="2:6" ht="13.5" hidden="1">
      <c r="B199" s="18">
        <f ca="1" t="shared" si="14"/>
        <v>0.37934804930541155</v>
      </c>
      <c r="C199" s="18">
        <f>RANK(B199,$B$196:$B$199)</f>
        <v>4</v>
      </c>
      <c r="D199" s="18">
        <f>E109</f>
      </c>
      <c r="E199" s="18">
        <v>4</v>
      </c>
      <c r="F199" s="18">
        <f>VLOOKUP(E199,$C$196:$D$199,2,FALSE)</f>
      </c>
    </row>
    <row r="200" spans="1:6" ht="13.5" hidden="1">
      <c r="A200" s="18">
        <v>22</v>
      </c>
      <c r="B200" s="18">
        <f ca="1" t="shared" si="14"/>
        <v>0.5635865878887225</v>
      </c>
      <c r="C200" s="18">
        <f>RANK(B200,$B$200:$B$203)</f>
        <v>3</v>
      </c>
      <c r="D200" s="18">
        <f>E107</f>
      </c>
      <c r="E200" s="18">
        <v>1</v>
      </c>
      <c r="F200" s="18">
        <f>VLOOKUP(E200,$C$200:$D$203,2,FALSE)</f>
      </c>
    </row>
    <row r="201" spans="2:6" ht="13.5" hidden="1">
      <c r="B201" s="18">
        <f ca="1" t="shared" si="14"/>
        <v>0.21600595554433277</v>
      </c>
      <c r="C201" s="18">
        <f>RANK(B201,$B$200:$B$203)</f>
        <v>4</v>
      </c>
      <c r="D201" s="18">
        <f>E108</f>
      </c>
      <c r="E201" s="18">
        <v>2</v>
      </c>
      <c r="F201" s="18">
        <f>VLOOKUP(E201,$C$200:$D$203,2,FALSE)</f>
      </c>
    </row>
    <row r="202" spans="2:6" ht="13.5" hidden="1">
      <c r="B202" s="18">
        <f ca="1" t="shared" si="14"/>
        <v>0.8899886247730486</v>
      </c>
      <c r="C202" s="18">
        <f>RANK(B202,$B$200:$B$203)</f>
        <v>1</v>
      </c>
      <c r="D202" s="18">
        <f>E109</f>
      </c>
      <c r="E202" s="18">
        <v>3</v>
      </c>
      <c r="F202" s="18">
        <f>VLOOKUP(E202,$C$200:$D$203,2,FALSE)</f>
      </c>
    </row>
    <row r="203" spans="2:6" ht="13.5" hidden="1">
      <c r="B203" s="18">
        <f ca="1" t="shared" si="14"/>
        <v>0.6392392551899664</v>
      </c>
      <c r="C203" s="18">
        <f>RANK(B203,$B$200:$B$203)</f>
        <v>2</v>
      </c>
      <c r="D203" s="18">
        <f>E110</f>
      </c>
      <c r="E203" s="18">
        <v>4</v>
      </c>
      <c r="F203" s="18">
        <f>VLOOKUP(E203,$C$200:$D$203,2,FALSE)</f>
      </c>
    </row>
    <row r="204" spans="1:6" ht="13.5" hidden="1">
      <c r="A204" s="18">
        <v>23</v>
      </c>
      <c r="B204" s="18">
        <f ca="1" t="shared" si="14"/>
        <v>0.320319682198154</v>
      </c>
      <c r="C204" s="18">
        <f>RANK(B204,$B$204:$B$207)</f>
        <v>3</v>
      </c>
      <c r="D204" s="18">
        <f>E108</f>
      </c>
      <c r="E204" s="18">
        <v>1</v>
      </c>
      <c r="F204" s="18">
        <f>VLOOKUP(E204,$C$204:$D$207,2,FALSE)</f>
      </c>
    </row>
    <row r="205" spans="2:6" ht="13.5" hidden="1">
      <c r="B205" s="18">
        <f ca="1" t="shared" si="14"/>
        <v>0.31096471003312676</v>
      </c>
      <c r="C205" s="18">
        <f>RANK(B205,$B$204:$B$207)</f>
        <v>4</v>
      </c>
      <c r="D205" s="18">
        <f>E109</f>
      </c>
      <c r="E205" s="18">
        <v>2</v>
      </c>
      <c r="F205" s="18">
        <f>VLOOKUP(E205,$C$204:$D$207,2,FALSE)</f>
      </c>
    </row>
    <row r="206" spans="2:6" ht="13.5" hidden="1">
      <c r="B206" s="18">
        <f ca="1" t="shared" si="14"/>
        <v>0.34887998205532966</v>
      </c>
      <c r="C206" s="18">
        <f>RANK(B206,$B$204:$B$207)</f>
        <v>2</v>
      </c>
      <c r="D206" s="18">
        <f>E110</f>
      </c>
      <c r="E206" s="18">
        <v>3</v>
      </c>
      <c r="F206" s="18">
        <f>VLOOKUP(E206,$C$204:$D$207,2,FALSE)</f>
      </c>
    </row>
    <row r="207" spans="2:6" ht="13.5" hidden="1">
      <c r="B207" s="18">
        <f ca="1" t="shared" si="14"/>
        <v>0.6325949527762686</v>
      </c>
      <c r="C207" s="18">
        <f>RANK(B207,$B$204:$B$207)</f>
        <v>1</v>
      </c>
      <c r="D207" s="18">
        <f>E111</f>
      </c>
      <c r="E207" s="18">
        <v>4</v>
      </c>
      <c r="F207" s="18">
        <f>VLOOKUP(E207,$C$204:$D$207,2,FALSE)</f>
      </c>
    </row>
    <row r="208" spans="1:6" ht="13.5" hidden="1">
      <c r="A208" s="18">
        <v>24</v>
      </c>
      <c r="B208" s="18">
        <f ca="1" t="shared" si="14"/>
        <v>0.6338830816001053</v>
      </c>
      <c r="C208" s="18">
        <f>RANK(B208,$B$208:$B$211)</f>
        <v>1</v>
      </c>
      <c r="D208" s="18">
        <f>E109</f>
      </c>
      <c r="E208" s="18">
        <v>1</v>
      </c>
      <c r="F208" s="18">
        <f>VLOOKUP(E208,$C$208:$D$211,2,FALSE)</f>
      </c>
    </row>
    <row r="209" spans="2:6" ht="13.5" hidden="1">
      <c r="B209" s="18">
        <f ca="1" t="shared" si="14"/>
        <v>0.24396580071453156</v>
      </c>
      <c r="C209" s="18">
        <f>RANK(B209,$B$208:$B$211)</f>
        <v>4</v>
      </c>
      <c r="D209" s="18">
        <f>E110</f>
      </c>
      <c r="E209" s="18">
        <v>2</v>
      </c>
      <c r="F209" s="18" t="e">
        <f>VLOOKUP(E209,$C$208:$D$211,2,FALSE)</f>
        <v>#N/A</v>
      </c>
    </row>
    <row r="210" spans="2:6" ht="13.5" hidden="1">
      <c r="B210" s="18">
        <f ca="1" t="shared" si="14"/>
        <v>0.3731836575990264</v>
      </c>
      <c r="C210" s="18">
        <f>RANK(B210,$B$208:$B$211)</f>
        <v>3</v>
      </c>
      <c r="D210" s="18">
        <f>E111</f>
      </c>
      <c r="E210" s="18">
        <v>3</v>
      </c>
      <c r="F210" s="18">
        <f>VLOOKUP(E210,$C$208:$D$211,2,FALSE)</f>
      </c>
    </row>
    <row r="211" spans="2:6" ht="13.5" hidden="1">
      <c r="B211" s="18">
        <f ca="1" t="shared" si="14"/>
        <v>0.4740832166866422</v>
      </c>
      <c r="C211" s="18">
        <f>RANK(B211,$B$208:$B$211)</f>
        <v>2</v>
      </c>
      <c r="D211" s="18" t="e">
        <f>E112</f>
        <v>#N/A</v>
      </c>
      <c r="E211" s="18">
        <v>4</v>
      </c>
      <c r="F211" s="18">
        <f>VLOOKUP(E211,$C$208:$D$211,2,FALSE)</f>
      </c>
    </row>
    <row r="212" spans="1:6" ht="13.5" hidden="1">
      <c r="A212" s="18">
        <v>25</v>
      </c>
      <c r="B212" s="18">
        <f ca="1" t="shared" si="14"/>
        <v>0.9874602621005986</v>
      </c>
      <c r="C212" s="18">
        <f>RANK(B212,$B$212:$B$215)</f>
        <v>1</v>
      </c>
      <c r="D212" s="18">
        <f>E110</f>
      </c>
      <c r="E212" s="18">
        <v>1</v>
      </c>
      <c r="F212" s="18">
        <f>VLOOKUP(E212,$C$212:$D$215,2,FALSE)</f>
      </c>
    </row>
    <row r="213" spans="2:6" ht="13.5" hidden="1">
      <c r="B213" s="18">
        <f ca="1" t="shared" si="14"/>
        <v>0.9548344682612682</v>
      </c>
      <c r="C213" s="18">
        <f>RANK(B213,$B$212:$B$215)</f>
        <v>2</v>
      </c>
      <c r="D213" s="18">
        <f>E111</f>
      </c>
      <c r="E213" s="18">
        <v>2</v>
      </c>
      <c r="F213" s="18">
        <f>VLOOKUP(E213,$C$212:$D$215,2,FALSE)</f>
      </c>
    </row>
    <row r="214" spans="2:6" ht="13.5" hidden="1">
      <c r="B214" s="18">
        <f ca="1" t="shared" si="14"/>
        <v>0.6931599200190082</v>
      </c>
      <c r="C214" s="18">
        <f>RANK(B214,$B$212:$B$215)</f>
        <v>3</v>
      </c>
      <c r="D214" s="18" t="e">
        <f>E112</f>
        <v>#N/A</v>
      </c>
      <c r="E214" s="18">
        <v>3</v>
      </c>
      <c r="F214" s="18" t="e">
        <f>VLOOKUP(E214,$C$212:$D$215,2,FALSE)</f>
        <v>#N/A</v>
      </c>
    </row>
    <row r="215" spans="2:6" ht="13.5" hidden="1">
      <c r="B215" s="18">
        <f ca="1" t="shared" si="14"/>
        <v>0.36894834436671875</v>
      </c>
      <c r="C215" s="18">
        <f>RANK(B215,$B$212:$B$215)</f>
        <v>4</v>
      </c>
      <c r="D215" s="18" t="e">
        <f>E113</f>
        <v>#N/A</v>
      </c>
      <c r="E215" s="18">
        <v>4</v>
      </c>
      <c r="F215" s="18" t="e">
        <f>VLOOKUP(E215,$C$212:$D$215,2,FALSE)</f>
        <v>#N/A</v>
      </c>
    </row>
  </sheetData>
  <mergeCells count="27">
    <mergeCell ref="B51:I51"/>
    <mergeCell ref="B53:I53"/>
    <mergeCell ref="B55:I55"/>
    <mergeCell ref="B43:I43"/>
    <mergeCell ref="B45:I45"/>
    <mergeCell ref="B47:I47"/>
    <mergeCell ref="B49:I49"/>
    <mergeCell ref="B35:I35"/>
    <mergeCell ref="B37:I37"/>
    <mergeCell ref="B39:I39"/>
    <mergeCell ref="B41:I41"/>
    <mergeCell ref="B27:I27"/>
    <mergeCell ref="B29:I29"/>
    <mergeCell ref="B31:I31"/>
    <mergeCell ref="B33:I33"/>
    <mergeCell ref="B19:I19"/>
    <mergeCell ref="B21:I21"/>
    <mergeCell ref="B23:I23"/>
    <mergeCell ref="B25:I25"/>
    <mergeCell ref="B11:I11"/>
    <mergeCell ref="B13:I13"/>
    <mergeCell ref="B15:I15"/>
    <mergeCell ref="B17:I17"/>
    <mergeCell ref="A1:I1"/>
    <mergeCell ref="A2:B2"/>
    <mergeCell ref="B7:I7"/>
    <mergeCell ref="B9:I9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&amp;L「むらログ」　日本語教師の仕事術
http://mongolia.seesaa.net/&amp;R&amp;P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showGridLines="0" workbookViewId="0" topLeftCell="A1">
      <selection activeCell="A20" sqref="A20:D20"/>
    </sheetView>
  </sheetViews>
  <sheetFormatPr defaultColWidth="9.00390625" defaultRowHeight="13.5"/>
  <cols>
    <col min="1" max="1" width="10.50390625" style="18" bestFit="1" customWidth="1"/>
    <col min="2" max="16384" width="9.00390625" style="18" customWidth="1"/>
  </cols>
  <sheetData>
    <row r="1" spans="1:9" ht="13.5">
      <c r="A1" s="37" t="s">
        <v>8</v>
      </c>
      <c r="B1" s="37"/>
      <c r="C1" s="37"/>
      <c r="D1" s="37"/>
      <c r="E1" s="37"/>
      <c r="F1" s="37"/>
      <c r="G1" s="37"/>
      <c r="H1" s="37"/>
      <c r="I1" s="37"/>
    </row>
    <row r="2" spans="1:2" ht="13.5">
      <c r="A2" s="38">
        <f ca="1">TODAY()</f>
        <v>39529</v>
      </c>
      <c r="B2" s="38"/>
    </row>
    <row r="3" spans="3:9" ht="13.5">
      <c r="C3" s="19" t="s">
        <v>46</v>
      </c>
      <c r="D3" s="20"/>
      <c r="E3" s="19" t="s">
        <v>10</v>
      </c>
      <c r="F3" s="20"/>
      <c r="G3" s="19" t="s">
        <v>9</v>
      </c>
      <c r="H3" s="21"/>
      <c r="I3" s="21"/>
    </row>
    <row r="4" ht="27" customHeight="1"/>
    <row r="5" ht="13.5">
      <c r="A5" s="18" t="s">
        <v>11</v>
      </c>
    </row>
    <row r="6" ht="27.75" customHeight="1"/>
    <row r="7" spans="1:7" ht="24.75" customHeight="1">
      <c r="A7" s="39">
        <f>IF(L65="","",L65&amp;"　・")</f>
      </c>
      <c r="B7" s="39"/>
      <c r="C7" s="39"/>
      <c r="D7" s="39"/>
      <c r="G7" s="18">
        <f>IF(F37="","","・　"&amp;F37)</f>
      </c>
    </row>
    <row r="8" spans="1:7" ht="24.75" customHeight="1">
      <c r="A8" s="39">
        <f aca="true" t="shared" si="0" ref="A8:A16">IF(L66="","",L66&amp;"　・")</f>
      </c>
      <c r="B8" s="39"/>
      <c r="C8" s="39"/>
      <c r="D8" s="39"/>
      <c r="G8" s="18">
        <f aca="true" t="shared" si="1" ref="G8:G29">IF(F38="","","・　"&amp;F38)</f>
      </c>
    </row>
    <row r="9" spans="1:7" ht="24.75" customHeight="1">
      <c r="A9" s="39">
        <f t="shared" si="0"/>
      </c>
      <c r="B9" s="39"/>
      <c r="C9" s="39"/>
      <c r="D9" s="39"/>
      <c r="G9" s="18">
        <f t="shared" si="1"/>
      </c>
    </row>
    <row r="10" spans="1:7" ht="24.75" customHeight="1">
      <c r="A10" s="39">
        <f t="shared" si="0"/>
      </c>
      <c r="B10" s="39"/>
      <c r="C10" s="39"/>
      <c r="D10" s="39"/>
      <c r="G10" s="18">
        <f t="shared" si="1"/>
      </c>
    </row>
    <row r="11" spans="1:7" ht="24.75" customHeight="1">
      <c r="A11" s="39">
        <f t="shared" si="0"/>
      </c>
      <c r="B11" s="39"/>
      <c r="C11" s="39"/>
      <c r="D11" s="39"/>
      <c r="G11" s="18">
        <f t="shared" si="1"/>
      </c>
    </row>
    <row r="12" spans="1:7" ht="24.75" customHeight="1">
      <c r="A12" s="39">
        <f t="shared" si="0"/>
      </c>
      <c r="B12" s="39"/>
      <c r="C12" s="39"/>
      <c r="D12" s="39"/>
      <c r="G12" s="18">
        <f t="shared" si="1"/>
      </c>
    </row>
    <row r="13" spans="1:7" ht="24.75" customHeight="1">
      <c r="A13" s="39">
        <f t="shared" si="0"/>
      </c>
      <c r="B13" s="39"/>
      <c r="C13" s="39"/>
      <c r="D13" s="39"/>
      <c r="G13" s="18">
        <f t="shared" si="1"/>
      </c>
    </row>
    <row r="14" spans="1:7" ht="24.75" customHeight="1">
      <c r="A14" s="39">
        <f t="shared" si="0"/>
      </c>
      <c r="B14" s="39"/>
      <c r="C14" s="39"/>
      <c r="D14" s="39"/>
      <c r="G14" s="18">
        <f t="shared" si="1"/>
      </c>
    </row>
    <row r="15" spans="1:7" ht="24.75" customHeight="1">
      <c r="A15" s="39">
        <f t="shared" si="0"/>
      </c>
      <c r="B15" s="39"/>
      <c r="C15" s="39"/>
      <c r="D15" s="39"/>
      <c r="G15" s="18">
        <f t="shared" si="1"/>
      </c>
    </row>
    <row r="16" spans="1:7" ht="24.75" customHeight="1">
      <c r="A16" s="39">
        <f t="shared" si="0"/>
      </c>
      <c r="B16" s="39"/>
      <c r="C16" s="39"/>
      <c r="D16" s="39"/>
      <c r="G16" s="18">
        <f t="shared" si="1"/>
      </c>
    </row>
    <row r="17" spans="1:7" ht="24.75" customHeight="1">
      <c r="A17" s="39">
        <f>IF(L75="","",L75&amp;"　・")</f>
      </c>
      <c r="B17" s="39"/>
      <c r="C17" s="39"/>
      <c r="D17" s="39"/>
      <c r="G17" s="18">
        <f t="shared" si="1"/>
      </c>
    </row>
    <row r="18" spans="1:7" ht="24.75" customHeight="1">
      <c r="A18" s="39">
        <f aca="true" t="shared" si="2" ref="A18:A26">IF(L76="","",L76&amp;"　・")</f>
      </c>
      <c r="B18" s="39"/>
      <c r="C18" s="39"/>
      <c r="D18" s="39"/>
      <c r="G18" s="18">
        <f t="shared" si="1"/>
      </c>
    </row>
    <row r="19" spans="1:7" ht="24.75" customHeight="1">
      <c r="A19" s="39">
        <f t="shared" si="2"/>
      </c>
      <c r="B19" s="39"/>
      <c r="C19" s="39"/>
      <c r="D19" s="39"/>
      <c r="G19" s="18">
        <f t="shared" si="1"/>
      </c>
    </row>
    <row r="20" spans="1:7" ht="24.75" customHeight="1">
      <c r="A20" s="39">
        <f t="shared" si="2"/>
      </c>
      <c r="B20" s="39"/>
      <c r="C20" s="39"/>
      <c r="D20" s="39"/>
      <c r="G20" s="18">
        <f t="shared" si="1"/>
      </c>
    </row>
    <row r="21" spans="1:7" ht="24.75" customHeight="1">
      <c r="A21" s="39">
        <f t="shared" si="2"/>
      </c>
      <c r="B21" s="39"/>
      <c r="C21" s="39"/>
      <c r="D21" s="39"/>
      <c r="G21" s="18">
        <f t="shared" si="1"/>
      </c>
    </row>
    <row r="22" spans="1:7" ht="24.75" customHeight="1">
      <c r="A22" s="39">
        <f t="shared" si="2"/>
      </c>
      <c r="B22" s="39"/>
      <c r="C22" s="39"/>
      <c r="D22" s="39"/>
      <c r="G22" s="18">
        <f t="shared" si="1"/>
      </c>
    </row>
    <row r="23" spans="1:7" ht="24.75" customHeight="1">
      <c r="A23" s="39">
        <f t="shared" si="2"/>
      </c>
      <c r="B23" s="39"/>
      <c r="C23" s="39"/>
      <c r="D23" s="39"/>
      <c r="G23" s="18">
        <f t="shared" si="1"/>
      </c>
    </row>
    <row r="24" spans="1:7" ht="24.75" customHeight="1">
      <c r="A24" s="39">
        <f t="shared" si="2"/>
      </c>
      <c r="B24" s="39"/>
      <c r="C24" s="39"/>
      <c r="D24" s="39"/>
      <c r="G24" s="18">
        <f t="shared" si="1"/>
      </c>
    </row>
    <row r="25" spans="1:7" ht="24.75" customHeight="1">
      <c r="A25" s="39">
        <f t="shared" si="2"/>
      </c>
      <c r="B25" s="39"/>
      <c r="C25" s="39"/>
      <c r="D25" s="39"/>
      <c r="G25" s="18">
        <f t="shared" si="1"/>
      </c>
    </row>
    <row r="26" spans="1:7" ht="24.75" customHeight="1">
      <c r="A26" s="39">
        <f t="shared" si="2"/>
      </c>
      <c r="B26" s="39"/>
      <c r="C26" s="39"/>
      <c r="D26" s="39"/>
      <c r="G26" s="18">
        <f t="shared" si="1"/>
      </c>
    </row>
    <row r="27" spans="1:7" ht="24.75" customHeight="1">
      <c r="A27" s="39">
        <f>IF(L85="","",L85&amp;"　・")</f>
      </c>
      <c r="B27" s="39"/>
      <c r="C27" s="39"/>
      <c r="D27" s="39"/>
      <c r="G27" s="18">
        <f t="shared" si="1"/>
      </c>
    </row>
    <row r="28" spans="1:7" ht="24.75" customHeight="1">
      <c r="A28" s="39">
        <f>IF(L86="","",L86&amp;"　・")</f>
      </c>
      <c r="B28" s="39"/>
      <c r="C28" s="39"/>
      <c r="D28" s="39"/>
      <c r="G28" s="18">
        <f t="shared" si="1"/>
      </c>
    </row>
    <row r="29" spans="1:7" ht="24.75" customHeight="1">
      <c r="A29" s="39">
        <f>IF(L87="","",L87&amp;"　・")</f>
      </c>
      <c r="B29" s="39"/>
      <c r="C29" s="39"/>
      <c r="D29" s="39"/>
      <c r="G29" s="18">
        <f t="shared" si="1"/>
      </c>
    </row>
    <row r="30" spans="1:7" ht="24.75" customHeight="1">
      <c r="A30" s="39">
        <f>IF(L88="","",L88&amp;"　・")</f>
      </c>
      <c r="B30" s="39"/>
      <c r="C30" s="39"/>
      <c r="D30" s="39"/>
      <c r="G30" s="18">
        <f>IF(F60="","","・　"&amp;F60)</f>
      </c>
    </row>
    <row r="31" spans="1:7" ht="13.5">
      <c r="A31" s="39">
        <f>IF(H89="","",H89&amp;"　・")</f>
      </c>
      <c r="B31" s="39"/>
      <c r="C31" s="39"/>
      <c r="D31" s="39"/>
      <c r="G31" s="18">
        <f>IF('語彙表'!B28="","","・　"&amp;F61)</f>
      </c>
    </row>
    <row r="32" spans="1:7" ht="13.5">
      <c r="A32" s="39">
        <f>IF('語彙表'!B29="","",'語彙表'!D29&amp;"、"&amp;'語彙表'!E29&amp;"、"&amp;'語彙表'!F29&amp;"・")</f>
      </c>
      <c r="B32" s="39"/>
      <c r="C32" s="39"/>
      <c r="D32" s="39"/>
      <c r="G32" s="18">
        <f>IF('語彙表'!B29="","","・　"&amp;F62)</f>
      </c>
    </row>
    <row r="33" spans="1:4" ht="13.5">
      <c r="A33" s="39"/>
      <c r="B33" s="39"/>
      <c r="C33" s="39"/>
      <c r="D33" s="39"/>
    </row>
    <row r="34" spans="1:4" ht="13.5">
      <c r="A34" s="39"/>
      <c r="B34" s="39"/>
      <c r="C34" s="39"/>
      <c r="D34" s="39"/>
    </row>
    <row r="35" spans="1:4" ht="13.5">
      <c r="A35" s="39"/>
      <c r="B35" s="39"/>
      <c r="C35" s="39"/>
      <c r="D35" s="39"/>
    </row>
    <row r="36" ht="12.75" customHeight="1" hidden="1"/>
    <row r="37" spans="1:6" ht="13.5" hidden="1">
      <c r="A37" s="18">
        <f ca="1">IF(C37="","",RAND())</f>
      </c>
      <c r="B37" s="18">
        <f aca="true" t="shared" si="3" ref="B37:B61">IF(A37="",25,RANK(A37,$A$37:$A$61))</f>
        <v>25</v>
      </c>
      <c r="C37" s="18">
        <f>IF('語彙表'!B4="","",'語彙表'!B4)</f>
      </c>
      <c r="D37" s="18">
        <v>1</v>
      </c>
      <c r="E37" s="18" t="e">
        <f>VLOOKUP(D37,$B$37:C61,2,FALSE)</f>
        <v>#N/A</v>
      </c>
      <c r="F37" s="18">
        <f aca="true" t="shared" si="4" ref="F37:F44">IF(ISERROR(E37),"",E37)</f>
      </c>
    </row>
    <row r="38" spans="1:6" ht="13.5" hidden="1">
      <c r="A38" s="18">
        <f aca="true" ca="1" t="shared" si="5" ref="A38:A61">IF(C38="","",RAND())</f>
      </c>
      <c r="B38" s="18">
        <f t="shared" si="3"/>
        <v>25</v>
      </c>
      <c r="C38" s="18">
        <f>IF('語彙表'!B5="","",'語彙表'!B5)</f>
      </c>
      <c r="D38" s="18">
        <v>2</v>
      </c>
      <c r="E38" s="18" t="e">
        <f>VLOOKUP(D38,$B$37:C62,2,FALSE)</f>
        <v>#N/A</v>
      </c>
      <c r="F38" s="18">
        <f t="shared" si="4"/>
      </c>
    </row>
    <row r="39" spans="1:6" ht="13.5" hidden="1">
      <c r="A39" s="18">
        <f ca="1" t="shared" si="5"/>
      </c>
      <c r="B39" s="18">
        <f t="shared" si="3"/>
        <v>25</v>
      </c>
      <c r="C39" s="18">
        <f>IF('語彙表'!B6="","",'語彙表'!B6)</f>
      </c>
      <c r="D39" s="18">
        <v>3</v>
      </c>
      <c r="E39" s="18" t="e">
        <f>VLOOKUP(D39,$B$37:C63,2,FALSE)</f>
        <v>#N/A</v>
      </c>
      <c r="F39" s="18">
        <f t="shared" si="4"/>
      </c>
    </row>
    <row r="40" spans="1:6" ht="13.5" hidden="1">
      <c r="A40" s="18">
        <f ca="1" t="shared" si="5"/>
      </c>
      <c r="B40" s="18">
        <f t="shared" si="3"/>
        <v>25</v>
      </c>
      <c r="C40" s="18">
        <f>IF('語彙表'!B7="","",'語彙表'!B7)</f>
      </c>
      <c r="D40" s="18">
        <v>4</v>
      </c>
      <c r="E40" s="18" t="e">
        <f>VLOOKUP(D40,$B$37:C64,2,FALSE)</f>
        <v>#N/A</v>
      </c>
      <c r="F40" s="18">
        <f t="shared" si="4"/>
      </c>
    </row>
    <row r="41" spans="1:6" ht="13.5" hidden="1">
      <c r="A41" s="18">
        <f ca="1" t="shared" si="5"/>
      </c>
      <c r="B41" s="18">
        <f t="shared" si="3"/>
        <v>25</v>
      </c>
      <c r="C41" s="18">
        <f>IF('語彙表'!B8="","",'語彙表'!B8)</f>
      </c>
      <c r="D41" s="18">
        <v>5</v>
      </c>
      <c r="E41" s="18" t="e">
        <f>VLOOKUP(D41,$B$37:C65,2,FALSE)</f>
        <v>#N/A</v>
      </c>
      <c r="F41" s="18">
        <f t="shared" si="4"/>
      </c>
    </row>
    <row r="42" spans="1:6" ht="13.5" hidden="1">
      <c r="A42" s="18">
        <f ca="1" t="shared" si="5"/>
      </c>
      <c r="B42" s="18">
        <f t="shared" si="3"/>
        <v>25</v>
      </c>
      <c r="C42" s="18">
        <f>IF('語彙表'!B9="","",'語彙表'!B9)</f>
      </c>
      <c r="D42" s="18">
        <v>6</v>
      </c>
      <c r="E42" s="18" t="e">
        <f>VLOOKUP(D42,$B$37:C66,2,FALSE)</f>
        <v>#N/A</v>
      </c>
      <c r="F42" s="18">
        <f t="shared" si="4"/>
      </c>
    </row>
    <row r="43" spans="1:6" ht="13.5" hidden="1">
      <c r="A43" s="18">
        <f ca="1" t="shared" si="5"/>
      </c>
      <c r="B43" s="18">
        <f t="shared" si="3"/>
        <v>25</v>
      </c>
      <c r="C43" s="18">
        <f>IF('語彙表'!B10="","",'語彙表'!B10)</f>
      </c>
      <c r="D43" s="18">
        <v>7</v>
      </c>
      <c r="E43" s="18" t="e">
        <f>VLOOKUP(D43,$B$37:C67,2,FALSE)</f>
        <v>#N/A</v>
      </c>
      <c r="F43" s="18">
        <f t="shared" si="4"/>
      </c>
    </row>
    <row r="44" spans="1:6" ht="13.5" hidden="1">
      <c r="A44" s="18">
        <f ca="1" t="shared" si="5"/>
      </c>
      <c r="B44" s="18">
        <f t="shared" si="3"/>
        <v>25</v>
      </c>
      <c r="C44" s="18">
        <f>IF('語彙表'!B11="","",'語彙表'!B11)</f>
      </c>
      <c r="D44" s="18">
        <v>8</v>
      </c>
      <c r="E44" s="18" t="e">
        <f>VLOOKUP(D44,$B$37:C68,2,FALSE)</f>
        <v>#N/A</v>
      </c>
      <c r="F44" s="18">
        <f t="shared" si="4"/>
      </c>
    </row>
    <row r="45" spans="1:6" ht="13.5" hidden="1">
      <c r="A45" s="18">
        <f ca="1" t="shared" si="5"/>
      </c>
      <c r="B45" s="18">
        <f t="shared" si="3"/>
        <v>25</v>
      </c>
      <c r="C45" s="18">
        <f>IF('語彙表'!B12="","",'語彙表'!B12)</f>
      </c>
      <c r="D45" s="18">
        <v>9</v>
      </c>
      <c r="E45" s="18" t="e">
        <f>VLOOKUP(D45,$B$37:C69,2,FALSE)</f>
        <v>#N/A</v>
      </c>
      <c r="F45" s="18">
        <f aca="true" t="shared" si="6" ref="F45:F61">IF(ISERROR(E45),"",E45)</f>
      </c>
    </row>
    <row r="46" spans="1:6" ht="13.5" hidden="1">
      <c r="A46" s="18">
        <f ca="1" t="shared" si="5"/>
      </c>
      <c r="B46" s="18">
        <f t="shared" si="3"/>
        <v>25</v>
      </c>
      <c r="C46" s="18">
        <f>IF('語彙表'!B13="","",'語彙表'!B13)</f>
      </c>
      <c r="D46" s="18">
        <v>10</v>
      </c>
      <c r="E46" s="18" t="e">
        <f>VLOOKUP(D46,$B$37:C70,2,FALSE)</f>
        <v>#N/A</v>
      </c>
      <c r="F46" s="18">
        <f t="shared" si="6"/>
      </c>
    </row>
    <row r="47" spans="1:6" ht="13.5" hidden="1">
      <c r="A47" s="18">
        <f ca="1" t="shared" si="5"/>
      </c>
      <c r="B47" s="18">
        <f t="shared" si="3"/>
        <v>25</v>
      </c>
      <c r="C47" s="18">
        <f>IF('語彙表'!B14="","",'語彙表'!B14)</f>
      </c>
      <c r="D47" s="18">
        <v>11</v>
      </c>
      <c r="E47" s="18" t="e">
        <f>VLOOKUP(D47,$B$37:C71,2,FALSE)</f>
        <v>#N/A</v>
      </c>
      <c r="F47" s="18">
        <f t="shared" si="6"/>
      </c>
    </row>
    <row r="48" spans="1:6" ht="13.5" hidden="1">
      <c r="A48" s="18">
        <f ca="1" t="shared" si="5"/>
      </c>
      <c r="B48" s="18">
        <f t="shared" si="3"/>
        <v>25</v>
      </c>
      <c r="C48" s="18">
        <f>IF('語彙表'!B15="","",'語彙表'!B15)</f>
      </c>
      <c r="D48" s="18">
        <v>12</v>
      </c>
      <c r="E48" s="18" t="e">
        <f>VLOOKUP(D48,$B$37:C72,2,FALSE)</f>
        <v>#N/A</v>
      </c>
      <c r="F48" s="18">
        <f t="shared" si="6"/>
      </c>
    </row>
    <row r="49" spans="1:6" ht="13.5" hidden="1">
      <c r="A49" s="18">
        <f ca="1" t="shared" si="5"/>
      </c>
      <c r="B49" s="18">
        <f t="shared" si="3"/>
        <v>25</v>
      </c>
      <c r="C49" s="18">
        <f>IF('語彙表'!B16="","",'語彙表'!B16)</f>
      </c>
      <c r="D49" s="18">
        <v>13</v>
      </c>
      <c r="E49" s="18" t="e">
        <f>VLOOKUP(D49,$B$37:C73,2,FALSE)</f>
        <v>#N/A</v>
      </c>
      <c r="F49" s="18">
        <f t="shared" si="6"/>
      </c>
    </row>
    <row r="50" spans="1:6" ht="13.5" hidden="1">
      <c r="A50" s="18">
        <f ca="1" t="shared" si="5"/>
      </c>
      <c r="B50" s="18">
        <f t="shared" si="3"/>
        <v>25</v>
      </c>
      <c r="C50" s="18">
        <f>IF('語彙表'!B17="","",'語彙表'!B17)</f>
      </c>
      <c r="D50" s="18">
        <v>14</v>
      </c>
      <c r="E50" s="18" t="e">
        <f>VLOOKUP(D50,$B$37:C74,2,FALSE)</f>
        <v>#N/A</v>
      </c>
      <c r="F50" s="18">
        <f t="shared" si="6"/>
      </c>
    </row>
    <row r="51" spans="1:6" ht="13.5" hidden="1">
      <c r="A51" s="18">
        <f ca="1" t="shared" si="5"/>
      </c>
      <c r="B51" s="18">
        <f t="shared" si="3"/>
        <v>25</v>
      </c>
      <c r="C51" s="18">
        <f>IF('語彙表'!B18="","",'語彙表'!B18)</f>
      </c>
      <c r="D51" s="18">
        <v>15</v>
      </c>
      <c r="E51" s="18" t="e">
        <f>VLOOKUP(D51,$B$37:C75,2,FALSE)</f>
        <v>#N/A</v>
      </c>
      <c r="F51" s="18">
        <f t="shared" si="6"/>
      </c>
    </row>
    <row r="52" spans="1:6" ht="13.5" hidden="1">
      <c r="A52" s="18">
        <f ca="1" t="shared" si="5"/>
      </c>
      <c r="B52" s="18">
        <f t="shared" si="3"/>
        <v>25</v>
      </c>
      <c r="C52" s="18">
        <f>IF('語彙表'!B19="","",'語彙表'!B19)</f>
      </c>
      <c r="D52" s="18">
        <v>16</v>
      </c>
      <c r="E52" s="18" t="e">
        <f>VLOOKUP(D52,$B$37:C76,2,FALSE)</f>
        <v>#N/A</v>
      </c>
      <c r="F52" s="18">
        <f t="shared" si="6"/>
      </c>
    </row>
    <row r="53" spans="1:6" ht="13.5" hidden="1">
      <c r="A53" s="18">
        <f ca="1" t="shared" si="5"/>
      </c>
      <c r="B53" s="18">
        <f t="shared" si="3"/>
        <v>25</v>
      </c>
      <c r="C53" s="18">
        <f>IF('語彙表'!B20="","",'語彙表'!B20)</f>
      </c>
      <c r="D53" s="18">
        <v>17</v>
      </c>
      <c r="E53" s="18" t="e">
        <f>VLOOKUP(D53,$B$37:C77,2,FALSE)</f>
        <v>#N/A</v>
      </c>
      <c r="F53" s="18">
        <f t="shared" si="6"/>
      </c>
    </row>
    <row r="54" spans="1:6" ht="13.5" hidden="1">
      <c r="A54" s="18">
        <f ca="1" t="shared" si="5"/>
      </c>
      <c r="B54" s="18">
        <f t="shared" si="3"/>
        <v>25</v>
      </c>
      <c r="C54" s="18">
        <f>IF('語彙表'!B21="","",'語彙表'!B21)</f>
      </c>
      <c r="D54" s="18">
        <v>18</v>
      </c>
      <c r="E54" s="18" t="e">
        <f>VLOOKUP(D54,$B$37:C78,2,FALSE)</f>
        <v>#N/A</v>
      </c>
      <c r="F54" s="18">
        <f t="shared" si="6"/>
      </c>
    </row>
    <row r="55" spans="1:6" ht="13.5" hidden="1">
      <c r="A55" s="18">
        <f ca="1" t="shared" si="5"/>
      </c>
      <c r="B55" s="18">
        <f t="shared" si="3"/>
        <v>25</v>
      </c>
      <c r="C55" s="18">
        <f>IF('語彙表'!B22="","",'語彙表'!B22)</f>
      </c>
      <c r="D55" s="18">
        <v>19</v>
      </c>
      <c r="E55" s="18" t="e">
        <f>VLOOKUP(D55,$B$37:C79,2,FALSE)</f>
        <v>#N/A</v>
      </c>
      <c r="F55" s="18">
        <f t="shared" si="6"/>
      </c>
    </row>
    <row r="56" spans="1:6" ht="13.5" hidden="1">
      <c r="A56" s="18">
        <f ca="1" t="shared" si="5"/>
      </c>
      <c r="B56" s="18">
        <f t="shared" si="3"/>
        <v>25</v>
      </c>
      <c r="C56" s="18">
        <f>IF('語彙表'!B23="","",'語彙表'!B23)</f>
      </c>
      <c r="D56" s="18">
        <v>20</v>
      </c>
      <c r="E56" s="18" t="e">
        <f>VLOOKUP(D56,$B$37:C80,2,FALSE)</f>
        <v>#N/A</v>
      </c>
      <c r="F56" s="18">
        <f t="shared" si="6"/>
      </c>
    </row>
    <row r="57" spans="1:6" ht="13.5" hidden="1">
      <c r="A57" s="18">
        <f ca="1" t="shared" si="5"/>
      </c>
      <c r="B57" s="18">
        <f t="shared" si="3"/>
        <v>25</v>
      </c>
      <c r="C57" s="18">
        <f>IF('語彙表'!B24="","",'語彙表'!B24)</f>
      </c>
      <c r="D57" s="18">
        <v>21</v>
      </c>
      <c r="E57" s="18" t="e">
        <f>VLOOKUP(D57,$B$37:C81,2,FALSE)</f>
        <v>#N/A</v>
      </c>
      <c r="F57" s="18">
        <f t="shared" si="6"/>
      </c>
    </row>
    <row r="58" spans="1:6" ht="13.5" hidden="1">
      <c r="A58" s="18">
        <f ca="1" t="shared" si="5"/>
      </c>
      <c r="B58" s="18">
        <f t="shared" si="3"/>
        <v>25</v>
      </c>
      <c r="C58" s="18">
        <f>IF('語彙表'!B25="","",'語彙表'!B25)</f>
      </c>
      <c r="D58" s="18">
        <v>22</v>
      </c>
      <c r="E58" s="18" t="e">
        <f>VLOOKUP(D58,$B$37:C82,2,FALSE)</f>
        <v>#N/A</v>
      </c>
      <c r="F58" s="18">
        <f t="shared" si="6"/>
      </c>
    </row>
    <row r="59" spans="1:6" ht="13.5" hidden="1">
      <c r="A59" s="18">
        <f ca="1" t="shared" si="5"/>
      </c>
      <c r="B59" s="18">
        <f t="shared" si="3"/>
        <v>25</v>
      </c>
      <c r="C59" s="18">
        <f>IF('語彙表'!B26="","",'語彙表'!B26)</f>
      </c>
      <c r="D59" s="18">
        <v>23</v>
      </c>
      <c r="E59" s="18" t="e">
        <f>VLOOKUP(D59,$B$37:C83,2,FALSE)</f>
        <v>#N/A</v>
      </c>
      <c r="F59" s="18">
        <f t="shared" si="6"/>
      </c>
    </row>
    <row r="60" spans="1:6" ht="13.5" hidden="1">
      <c r="A60" s="18">
        <f ca="1" t="shared" si="5"/>
      </c>
      <c r="B60" s="18">
        <f t="shared" si="3"/>
        <v>25</v>
      </c>
      <c r="C60" s="18">
        <f>IF('語彙表'!B27="","",'語彙表'!B27)</f>
      </c>
      <c r="D60" s="18">
        <v>24</v>
      </c>
      <c r="E60" s="18" t="e">
        <f>VLOOKUP(D60,$B$37:C84,2,FALSE)</f>
        <v>#N/A</v>
      </c>
      <c r="F60" s="18">
        <f>IF(ISERROR(E60),"",E60)</f>
      </c>
    </row>
    <row r="61" spans="1:6" ht="13.5" hidden="1">
      <c r="A61" s="18">
        <f ca="1" t="shared" si="5"/>
      </c>
      <c r="B61" s="18">
        <f t="shared" si="3"/>
        <v>25</v>
      </c>
      <c r="C61" s="18">
        <f>IF('語彙表'!B28="","",'語彙表'!B28)</f>
      </c>
      <c r="D61" s="18">
        <v>25</v>
      </c>
      <c r="E61" s="18">
        <f>VLOOKUP(D61,$B$37:C85,2,FALSE)</f>
      </c>
      <c r="F61" s="18">
        <f t="shared" si="6"/>
      </c>
    </row>
    <row r="62" ht="13.5" hidden="1"/>
    <row r="63" ht="13.5" hidden="1"/>
    <row r="64" ht="13.5" hidden="1"/>
    <row r="65" spans="1:12" ht="13.5" hidden="1">
      <c r="A65" s="18">
        <f aca="true" t="shared" si="7" ref="A65:A89">J65-I65</f>
        <v>0</v>
      </c>
      <c r="B65" s="18">
        <f>IF('語彙表'!E4="","",'語彙表'!E4)</f>
      </c>
      <c r="C65" s="18">
        <f>IF(D65="","","、")</f>
      </c>
      <c r="D65" s="18">
        <f>IF('語彙表'!F4="","",'語彙表'!F4)</f>
      </c>
      <c r="E65" s="18">
        <f>IF(F65="","","、")</f>
      </c>
      <c r="F65" s="18">
        <f>IF('語彙表'!G4="","",'語彙表'!G4)</f>
      </c>
      <c r="H65" s="18">
        <f>B65&amp;C65&amp;D65&amp;E65&amp;F65</f>
      </c>
      <c r="I65" s="18">
        <f>COUNTBLANK($H$65:H65)</f>
        <v>1</v>
      </c>
      <c r="J65" s="18">
        <v>1</v>
      </c>
      <c r="K65" s="18" t="e">
        <f>VLOOKUP(J65,A65:H91,8,FALSE)</f>
        <v>#N/A</v>
      </c>
      <c r="L65" s="18">
        <f>IF(ISERROR(K65),"",K65)</f>
      </c>
    </row>
    <row r="66" spans="1:12" ht="13.5" hidden="1">
      <c r="A66" s="18">
        <f t="shared" si="7"/>
        <v>0</v>
      </c>
      <c r="B66" s="18">
        <f>IF('語彙表'!E5="","",'語彙表'!E5)</f>
      </c>
      <c r="C66" s="18">
        <f aca="true" t="shared" si="8" ref="B66:C90">IF(D66="","","、")</f>
      </c>
      <c r="D66" s="18">
        <f>IF('語彙表'!F5="","",'語彙表'!F5)</f>
      </c>
      <c r="E66" s="18">
        <f aca="true" t="shared" si="9" ref="D66:E90">IF(F66="","","、")</f>
      </c>
      <c r="F66" s="18">
        <f>IF('語彙表'!G5="","",'語彙表'!G5)</f>
      </c>
      <c r="H66" s="18">
        <f aca="true" t="shared" si="10" ref="H66:H89">B66&amp;C66&amp;D66&amp;E66&amp;F66</f>
      </c>
      <c r="I66" s="18">
        <f>COUNTBLANK($H$65:H66)</f>
        <v>2</v>
      </c>
      <c r="J66" s="18">
        <v>2</v>
      </c>
      <c r="K66" s="18" t="e">
        <f aca="true" t="shared" si="11" ref="K66:K89">VLOOKUP(J66,A66:H92,8,FALSE)</f>
        <v>#N/A</v>
      </c>
      <c r="L66" s="18">
        <f aca="true" t="shared" si="12" ref="L66:L89">IF(ISERROR(K66),"",K66)</f>
      </c>
    </row>
    <row r="67" spans="1:12" ht="13.5" hidden="1">
      <c r="A67" s="18">
        <f t="shared" si="7"/>
        <v>0</v>
      </c>
      <c r="B67" s="18">
        <f>IF('語彙表'!E6="","",'語彙表'!E6)</f>
      </c>
      <c r="C67" s="18">
        <f t="shared" si="8"/>
      </c>
      <c r="D67" s="18">
        <f>IF('語彙表'!F6="","",'語彙表'!F6)</f>
      </c>
      <c r="E67" s="18">
        <f t="shared" si="9"/>
      </c>
      <c r="F67" s="18">
        <f>IF('語彙表'!G6="","",'語彙表'!G6)</f>
      </c>
      <c r="H67" s="18">
        <f t="shared" si="10"/>
      </c>
      <c r="I67" s="18">
        <f>COUNTBLANK($H$65:H67)</f>
        <v>3</v>
      </c>
      <c r="J67" s="18">
        <v>3</v>
      </c>
      <c r="K67" s="18" t="e">
        <f t="shared" si="11"/>
        <v>#N/A</v>
      </c>
      <c r="L67" s="18">
        <f t="shared" si="12"/>
      </c>
    </row>
    <row r="68" spans="1:12" ht="13.5" hidden="1">
      <c r="A68" s="18">
        <f t="shared" si="7"/>
        <v>0</v>
      </c>
      <c r="B68" s="18">
        <f>IF('語彙表'!E7="","",'語彙表'!E7)</f>
      </c>
      <c r="C68" s="18">
        <f t="shared" si="8"/>
      </c>
      <c r="D68" s="18">
        <f>IF('語彙表'!F7="","",'語彙表'!F7)</f>
      </c>
      <c r="E68" s="18">
        <f t="shared" si="9"/>
      </c>
      <c r="F68" s="18">
        <f>IF('語彙表'!G7="","",'語彙表'!G7)</f>
      </c>
      <c r="H68" s="18">
        <f t="shared" si="10"/>
      </c>
      <c r="I68" s="18">
        <f>COUNTBLANK($H$65:H68)</f>
        <v>4</v>
      </c>
      <c r="J68" s="18">
        <v>4</v>
      </c>
      <c r="K68" s="18" t="e">
        <f t="shared" si="11"/>
        <v>#N/A</v>
      </c>
      <c r="L68" s="18">
        <f t="shared" si="12"/>
      </c>
    </row>
    <row r="69" spans="1:12" ht="13.5" hidden="1">
      <c r="A69" s="18">
        <f t="shared" si="7"/>
        <v>0</v>
      </c>
      <c r="B69" s="18">
        <f>IF('語彙表'!E8="","",'語彙表'!E8)</f>
      </c>
      <c r="C69" s="18">
        <f t="shared" si="8"/>
      </c>
      <c r="D69" s="18">
        <f>IF('語彙表'!F8="","",'語彙表'!F8)</f>
      </c>
      <c r="E69" s="18">
        <f t="shared" si="9"/>
      </c>
      <c r="F69" s="18">
        <f>IF('語彙表'!G8="","",'語彙表'!G8)</f>
      </c>
      <c r="H69" s="18">
        <f t="shared" si="10"/>
      </c>
      <c r="I69" s="18">
        <f>COUNTBLANK($H$65:H69)</f>
        <v>5</v>
      </c>
      <c r="J69" s="18">
        <v>5</v>
      </c>
      <c r="K69" s="18" t="e">
        <f t="shared" si="11"/>
        <v>#N/A</v>
      </c>
      <c r="L69" s="18">
        <f t="shared" si="12"/>
      </c>
    </row>
    <row r="70" spans="1:12" ht="13.5" hidden="1">
      <c r="A70" s="18">
        <f t="shared" si="7"/>
        <v>0</v>
      </c>
      <c r="B70" s="18">
        <f>IF('語彙表'!E9="","",'語彙表'!E9)</f>
      </c>
      <c r="C70" s="18">
        <f t="shared" si="8"/>
      </c>
      <c r="D70" s="18">
        <f>IF('語彙表'!F9="","",'語彙表'!F9)</f>
      </c>
      <c r="E70" s="18">
        <f t="shared" si="9"/>
      </c>
      <c r="F70" s="18">
        <f>IF('語彙表'!G9="","",'語彙表'!G9)</f>
      </c>
      <c r="H70" s="18">
        <f t="shared" si="10"/>
      </c>
      <c r="I70" s="18">
        <f>COUNTBLANK($H$65:H70)</f>
        <v>6</v>
      </c>
      <c r="J70" s="18">
        <v>6</v>
      </c>
      <c r="K70" s="18" t="e">
        <f t="shared" si="11"/>
        <v>#N/A</v>
      </c>
      <c r="L70" s="18">
        <f t="shared" si="12"/>
      </c>
    </row>
    <row r="71" spans="1:12" ht="13.5" hidden="1">
      <c r="A71" s="18">
        <f t="shared" si="7"/>
        <v>0</v>
      </c>
      <c r="B71" s="18">
        <f>IF('語彙表'!E10="","",'語彙表'!E10)</f>
      </c>
      <c r="C71" s="18">
        <f t="shared" si="8"/>
      </c>
      <c r="D71" s="18">
        <f>IF('語彙表'!F10="","",'語彙表'!F10)</f>
      </c>
      <c r="E71" s="18">
        <f t="shared" si="9"/>
      </c>
      <c r="F71" s="18">
        <f>IF('語彙表'!G10="","",'語彙表'!G10)</f>
      </c>
      <c r="H71" s="18">
        <f t="shared" si="10"/>
      </c>
      <c r="I71" s="18">
        <f>COUNTBLANK($H$65:H71)</f>
        <v>7</v>
      </c>
      <c r="J71" s="18">
        <v>7</v>
      </c>
      <c r="K71" s="18" t="e">
        <f t="shared" si="11"/>
        <v>#N/A</v>
      </c>
      <c r="L71" s="18">
        <f t="shared" si="12"/>
      </c>
    </row>
    <row r="72" spans="1:12" ht="13.5" hidden="1">
      <c r="A72" s="18">
        <f t="shared" si="7"/>
        <v>0</v>
      </c>
      <c r="B72" s="18">
        <f>IF('語彙表'!E11="","",'語彙表'!E11)</f>
      </c>
      <c r="C72" s="18">
        <f t="shared" si="8"/>
      </c>
      <c r="D72" s="18">
        <f>IF('語彙表'!F11="","",'語彙表'!F11)</f>
      </c>
      <c r="E72" s="18">
        <f t="shared" si="9"/>
      </c>
      <c r="F72" s="18">
        <f>IF('語彙表'!G11="","",'語彙表'!G11)</f>
      </c>
      <c r="H72" s="18">
        <f t="shared" si="10"/>
      </c>
      <c r="I72" s="18">
        <f>COUNTBLANK($H$65:H72)</f>
        <v>8</v>
      </c>
      <c r="J72" s="18">
        <v>8</v>
      </c>
      <c r="K72" s="18" t="e">
        <f t="shared" si="11"/>
        <v>#N/A</v>
      </c>
      <c r="L72" s="18">
        <f t="shared" si="12"/>
      </c>
    </row>
    <row r="73" spans="1:12" ht="13.5" hidden="1">
      <c r="A73" s="18">
        <f t="shared" si="7"/>
        <v>0</v>
      </c>
      <c r="B73" s="18">
        <f>IF('語彙表'!E12="","",'語彙表'!E12)</f>
      </c>
      <c r="C73" s="18">
        <f t="shared" si="8"/>
      </c>
      <c r="D73" s="18">
        <f>IF('語彙表'!F12="","",'語彙表'!F12)</f>
      </c>
      <c r="E73" s="18">
        <f t="shared" si="9"/>
      </c>
      <c r="F73" s="18">
        <f>IF('語彙表'!G12="","",'語彙表'!G12)</f>
      </c>
      <c r="H73" s="18">
        <f t="shared" si="10"/>
      </c>
      <c r="I73" s="18">
        <f>COUNTBLANK($H$65:H73)</f>
        <v>9</v>
      </c>
      <c r="J73" s="18">
        <v>9</v>
      </c>
      <c r="K73" s="18" t="e">
        <f t="shared" si="11"/>
        <v>#N/A</v>
      </c>
      <c r="L73" s="18">
        <f t="shared" si="12"/>
      </c>
    </row>
    <row r="74" spans="1:12" ht="13.5" hidden="1">
      <c r="A74" s="18">
        <f t="shared" si="7"/>
        <v>0</v>
      </c>
      <c r="B74" s="18">
        <f>IF('語彙表'!E13="","",'語彙表'!E13)</f>
      </c>
      <c r="C74" s="18">
        <f t="shared" si="8"/>
      </c>
      <c r="D74" s="18">
        <f>IF('語彙表'!F13="","",'語彙表'!F13)</f>
      </c>
      <c r="E74" s="18">
        <f t="shared" si="9"/>
      </c>
      <c r="F74" s="18">
        <f>IF('語彙表'!G13="","",'語彙表'!G13)</f>
      </c>
      <c r="H74" s="18">
        <f t="shared" si="10"/>
      </c>
      <c r="I74" s="18">
        <f>COUNTBLANK($H$65:H74)</f>
        <v>10</v>
      </c>
      <c r="J74" s="18">
        <v>10</v>
      </c>
      <c r="K74" s="18" t="e">
        <f t="shared" si="11"/>
        <v>#N/A</v>
      </c>
      <c r="L74" s="18">
        <f t="shared" si="12"/>
      </c>
    </row>
    <row r="75" spans="1:12" ht="13.5" hidden="1">
      <c r="A75" s="18">
        <f t="shared" si="7"/>
        <v>0</v>
      </c>
      <c r="B75" s="18">
        <f>IF('語彙表'!E14="","",'語彙表'!E14)</f>
      </c>
      <c r="C75" s="18">
        <f t="shared" si="8"/>
      </c>
      <c r="D75" s="18">
        <f>IF('語彙表'!F14="","",'語彙表'!F14)</f>
      </c>
      <c r="E75" s="18">
        <f t="shared" si="9"/>
      </c>
      <c r="F75" s="18">
        <f>IF('語彙表'!G14="","",'語彙表'!G14)</f>
      </c>
      <c r="H75" s="18">
        <f t="shared" si="10"/>
      </c>
      <c r="I75" s="18">
        <f>COUNTBLANK($H$65:H75)</f>
        <v>11</v>
      </c>
      <c r="J75" s="18">
        <v>11</v>
      </c>
      <c r="K75" s="18" t="e">
        <f t="shared" si="11"/>
        <v>#N/A</v>
      </c>
      <c r="L75" s="18">
        <f t="shared" si="12"/>
      </c>
    </row>
    <row r="76" spans="1:12" ht="13.5" hidden="1">
      <c r="A76" s="18">
        <f t="shared" si="7"/>
        <v>0</v>
      </c>
      <c r="B76" s="18">
        <f>IF('語彙表'!E15="","",'語彙表'!E15)</f>
      </c>
      <c r="C76" s="18">
        <f t="shared" si="8"/>
      </c>
      <c r="D76" s="18">
        <f>IF('語彙表'!F15="","",'語彙表'!F15)</f>
      </c>
      <c r="E76" s="18">
        <f t="shared" si="9"/>
      </c>
      <c r="F76" s="18">
        <f>IF('語彙表'!G15="","",'語彙表'!G15)</f>
      </c>
      <c r="H76" s="18">
        <f t="shared" si="10"/>
      </c>
      <c r="I76" s="18">
        <f>COUNTBLANK($H$65:H76)</f>
        <v>12</v>
      </c>
      <c r="J76" s="18">
        <v>12</v>
      </c>
      <c r="K76" s="18" t="e">
        <f t="shared" si="11"/>
        <v>#N/A</v>
      </c>
      <c r="L76" s="18">
        <f t="shared" si="12"/>
      </c>
    </row>
    <row r="77" spans="1:12" ht="13.5" hidden="1">
      <c r="A77" s="18">
        <f t="shared" si="7"/>
        <v>0</v>
      </c>
      <c r="B77" s="18">
        <f>IF('語彙表'!E16="","",'語彙表'!E16)</f>
      </c>
      <c r="C77" s="18">
        <f t="shared" si="8"/>
      </c>
      <c r="D77" s="18">
        <f>IF('語彙表'!F16="","",'語彙表'!F16)</f>
      </c>
      <c r="E77" s="18">
        <f t="shared" si="9"/>
      </c>
      <c r="F77" s="18">
        <f>IF('語彙表'!G16="","",'語彙表'!G16)</f>
      </c>
      <c r="H77" s="18">
        <f t="shared" si="10"/>
      </c>
      <c r="I77" s="18">
        <f>COUNTBLANK($H$65:H77)</f>
        <v>13</v>
      </c>
      <c r="J77" s="18">
        <v>13</v>
      </c>
      <c r="K77" s="18" t="e">
        <f t="shared" si="11"/>
        <v>#N/A</v>
      </c>
      <c r="L77" s="18">
        <f t="shared" si="12"/>
      </c>
    </row>
    <row r="78" spans="1:12" ht="13.5" hidden="1">
      <c r="A78" s="18">
        <f t="shared" si="7"/>
        <v>0</v>
      </c>
      <c r="B78" s="18">
        <f>IF('語彙表'!E17="","",'語彙表'!E17)</f>
      </c>
      <c r="C78" s="18">
        <f t="shared" si="8"/>
      </c>
      <c r="D78" s="18">
        <f>IF('語彙表'!F17="","",'語彙表'!F17)</f>
      </c>
      <c r="E78" s="18">
        <f t="shared" si="9"/>
      </c>
      <c r="F78" s="18">
        <f>IF('語彙表'!G17="","",'語彙表'!G17)</f>
      </c>
      <c r="H78" s="18">
        <f t="shared" si="10"/>
      </c>
      <c r="I78" s="18">
        <f>COUNTBLANK($H$65:H78)</f>
        <v>14</v>
      </c>
      <c r="J78" s="18">
        <v>14</v>
      </c>
      <c r="K78" s="18" t="e">
        <f t="shared" si="11"/>
        <v>#N/A</v>
      </c>
      <c r="L78" s="18">
        <f t="shared" si="12"/>
      </c>
    </row>
    <row r="79" spans="1:12" ht="13.5" hidden="1">
      <c r="A79" s="18">
        <f t="shared" si="7"/>
        <v>0</v>
      </c>
      <c r="B79" s="18">
        <f>IF('語彙表'!E18="","",'語彙表'!E18)</f>
      </c>
      <c r="C79" s="18">
        <f t="shared" si="8"/>
      </c>
      <c r="D79" s="18">
        <f>IF('語彙表'!F18="","",'語彙表'!F18)</f>
      </c>
      <c r="E79" s="18">
        <f t="shared" si="9"/>
      </c>
      <c r="F79" s="18">
        <f>IF('語彙表'!G18="","",'語彙表'!G18)</f>
      </c>
      <c r="H79" s="18">
        <f t="shared" si="10"/>
      </c>
      <c r="I79" s="18">
        <f>COUNTBLANK($H$65:H79)</f>
        <v>15</v>
      </c>
      <c r="J79" s="18">
        <v>15</v>
      </c>
      <c r="K79" s="18" t="e">
        <f t="shared" si="11"/>
        <v>#N/A</v>
      </c>
      <c r="L79" s="18">
        <f t="shared" si="12"/>
      </c>
    </row>
    <row r="80" spans="1:12" ht="13.5" hidden="1">
      <c r="A80" s="18">
        <f t="shared" si="7"/>
        <v>0</v>
      </c>
      <c r="B80" s="18">
        <f>IF('語彙表'!E19="","",'語彙表'!E19)</f>
      </c>
      <c r="C80" s="18">
        <f t="shared" si="8"/>
      </c>
      <c r="D80" s="18">
        <f>IF('語彙表'!F19="","",'語彙表'!F19)</f>
      </c>
      <c r="E80" s="18">
        <f t="shared" si="9"/>
      </c>
      <c r="F80" s="18">
        <f>IF('語彙表'!G19="","",'語彙表'!G19)</f>
      </c>
      <c r="H80" s="18">
        <f t="shared" si="10"/>
      </c>
      <c r="I80" s="18">
        <f>COUNTBLANK($H$65:H80)</f>
        <v>16</v>
      </c>
      <c r="J80" s="18">
        <v>16</v>
      </c>
      <c r="K80" s="18" t="e">
        <f t="shared" si="11"/>
        <v>#N/A</v>
      </c>
      <c r="L80" s="18">
        <f t="shared" si="12"/>
      </c>
    </row>
    <row r="81" spans="1:12" ht="13.5" hidden="1">
      <c r="A81" s="18">
        <f t="shared" si="7"/>
        <v>0</v>
      </c>
      <c r="B81" s="18">
        <f>IF('語彙表'!E20="","",'語彙表'!E20)</f>
      </c>
      <c r="C81" s="18">
        <f t="shared" si="8"/>
      </c>
      <c r="D81" s="18">
        <f>IF('語彙表'!F20="","",'語彙表'!F20)</f>
      </c>
      <c r="E81" s="18">
        <f t="shared" si="9"/>
      </c>
      <c r="F81" s="18">
        <f>IF('語彙表'!G20="","",'語彙表'!G20)</f>
      </c>
      <c r="H81" s="18">
        <f t="shared" si="10"/>
      </c>
      <c r="I81" s="18">
        <f>COUNTBLANK($H$65:H81)</f>
        <v>17</v>
      </c>
      <c r="J81" s="18">
        <v>17</v>
      </c>
      <c r="K81" s="18" t="e">
        <f t="shared" si="11"/>
        <v>#N/A</v>
      </c>
      <c r="L81" s="18">
        <f t="shared" si="12"/>
      </c>
    </row>
    <row r="82" spans="1:12" ht="13.5" hidden="1">
      <c r="A82" s="18">
        <f t="shared" si="7"/>
        <v>0</v>
      </c>
      <c r="B82" s="18">
        <f>IF('語彙表'!E21="","",'語彙表'!E21)</f>
      </c>
      <c r="C82" s="18">
        <f t="shared" si="8"/>
      </c>
      <c r="D82" s="18">
        <f>IF('語彙表'!F21="","",'語彙表'!F21)</f>
      </c>
      <c r="E82" s="18">
        <f t="shared" si="9"/>
      </c>
      <c r="F82" s="18">
        <f>IF('語彙表'!G21="","",'語彙表'!G21)</f>
      </c>
      <c r="H82" s="18">
        <f t="shared" si="10"/>
      </c>
      <c r="I82" s="18">
        <f>COUNTBLANK($H$65:H82)</f>
        <v>18</v>
      </c>
      <c r="J82" s="18">
        <v>18</v>
      </c>
      <c r="K82" s="18" t="e">
        <f t="shared" si="11"/>
        <v>#N/A</v>
      </c>
      <c r="L82" s="18">
        <f t="shared" si="12"/>
      </c>
    </row>
    <row r="83" spans="1:12" ht="13.5" hidden="1">
      <c r="A83" s="18">
        <f t="shared" si="7"/>
        <v>0</v>
      </c>
      <c r="B83" s="18">
        <f>IF('語彙表'!E22="","",'語彙表'!E22)</f>
      </c>
      <c r="C83" s="18">
        <f t="shared" si="8"/>
      </c>
      <c r="D83" s="18">
        <f>IF('語彙表'!F22="","",'語彙表'!F22)</f>
      </c>
      <c r="E83" s="18">
        <f t="shared" si="9"/>
      </c>
      <c r="F83" s="18">
        <f>IF('語彙表'!G22="","",'語彙表'!G22)</f>
      </c>
      <c r="H83" s="18">
        <f t="shared" si="10"/>
      </c>
      <c r="I83" s="18">
        <f>COUNTBLANK($H$65:H83)</f>
        <v>19</v>
      </c>
      <c r="J83" s="18">
        <v>19</v>
      </c>
      <c r="K83" s="18" t="e">
        <f t="shared" si="11"/>
        <v>#N/A</v>
      </c>
      <c r="L83" s="18">
        <f t="shared" si="12"/>
      </c>
    </row>
    <row r="84" spans="1:12" ht="13.5" hidden="1">
      <c r="A84" s="18">
        <f t="shared" si="7"/>
        <v>0</v>
      </c>
      <c r="B84" s="18">
        <f>IF('語彙表'!E23="","",'語彙表'!E23)</f>
      </c>
      <c r="C84" s="18">
        <f t="shared" si="8"/>
      </c>
      <c r="D84" s="18">
        <f>IF('語彙表'!F23="","",'語彙表'!F23)</f>
      </c>
      <c r="E84" s="18">
        <f t="shared" si="9"/>
      </c>
      <c r="F84" s="18">
        <f>IF('語彙表'!G23="","",'語彙表'!G23)</f>
      </c>
      <c r="H84" s="18">
        <f t="shared" si="10"/>
      </c>
      <c r="I84" s="18">
        <f>COUNTBLANK($H$65:H84)</f>
        <v>20</v>
      </c>
      <c r="J84" s="18">
        <v>20</v>
      </c>
      <c r="K84" s="18" t="e">
        <f t="shared" si="11"/>
        <v>#N/A</v>
      </c>
      <c r="L84" s="18">
        <f t="shared" si="12"/>
      </c>
    </row>
    <row r="85" spans="1:12" ht="13.5" hidden="1">
      <c r="A85" s="18">
        <f t="shared" si="7"/>
        <v>0</v>
      </c>
      <c r="B85" s="18">
        <f>IF('語彙表'!E24="","",'語彙表'!E24)</f>
      </c>
      <c r="C85" s="18">
        <f t="shared" si="8"/>
      </c>
      <c r="D85" s="18">
        <f>IF('語彙表'!F24="","",'語彙表'!F24)</f>
      </c>
      <c r="E85" s="18">
        <f t="shared" si="9"/>
      </c>
      <c r="F85" s="18">
        <f>IF('語彙表'!G24="","",'語彙表'!G24)</f>
      </c>
      <c r="H85" s="18">
        <f t="shared" si="10"/>
      </c>
      <c r="I85" s="18">
        <f>COUNTBLANK($H$65:H85)</f>
        <v>21</v>
      </c>
      <c r="J85" s="18">
        <v>21</v>
      </c>
      <c r="K85" s="18" t="e">
        <f t="shared" si="11"/>
        <v>#N/A</v>
      </c>
      <c r="L85" s="18">
        <f t="shared" si="12"/>
      </c>
    </row>
    <row r="86" spans="1:12" ht="13.5" hidden="1">
      <c r="A86" s="18">
        <f t="shared" si="7"/>
        <v>0</v>
      </c>
      <c r="B86" s="18">
        <f>IF('語彙表'!E25="","",'語彙表'!E25)</f>
      </c>
      <c r="C86" s="18">
        <f t="shared" si="8"/>
      </c>
      <c r="D86" s="18">
        <f>IF('語彙表'!F25="","",'語彙表'!F25)</f>
      </c>
      <c r="E86" s="18">
        <f t="shared" si="9"/>
      </c>
      <c r="F86" s="18">
        <f>IF('語彙表'!G25="","",'語彙表'!G25)</f>
      </c>
      <c r="H86" s="18">
        <f t="shared" si="10"/>
      </c>
      <c r="I86" s="18">
        <f>COUNTBLANK($H$65:H86)</f>
        <v>22</v>
      </c>
      <c r="J86" s="18">
        <v>22</v>
      </c>
      <c r="K86" s="18" t="e">
        <f t="shared" si="11"/>
        <v>#N/A</v>
      </c>
      <c r="L86" s="18">
        <f t="shared" si="12"/>
      </c>
    </row>
    <row r="87" spans="1:12" ht="13.5" hidden="1">
      <c r="A87" s="18">
        <f t="shared" si="7"/>
        <v>0</v>
      </c>
      <c r="B87" s="18">
        <f>IF('語彙表'!E26="","",'語彙表'!E26)</f>
      </c>
      <c r="C87" s="18">
        <f t="shared" si="8"/>
      </c>
      <c r="D87" s="18">
        <f>IF('語彙表'!F26="","",'語彙表'!F26)</f>
      </c>
      <c r="E87" s="18">
        <f t="shared" si="9"/>
      </c>
      <c r="F87" s="18">
        <f>IF('語彙表'!G26="","",'語彙表'!G26)</f>
      </c>
      <c r="H87" s="18">
        <f t="shared" si="10"/>
      </c>
      <c r="I87" s="18">
        <f>COUNTBLANK($H$65:H87)</f>
        <v>23</v>
      </c>
      <c r="J87" s="18">
        <v>23</v>
      </c>
      <c r="K87" s="18" t="e">
        <f t="shared" si="11"/>
        <v>#N/A</v>
      </c>
      <c r="L87" s="18">
        <f t="shared" si="12"/>
      </c>
    </row>
    <row r="88" spans="1:12" ht="13.5" hidden="1">
      <c r="A88" s="18">
        <f t="shared" si="7"/>
        <v>0</v>
      </c>
      <c r="B88" s="18">
        <f>IF('語彙表'!E27="","",'語彙表'!E27)</f>
      </c>
      <c r="C88" s="18">
        <f t="shared" si="8"/>
      </c>
      <c r="D88" s="18">
        <f>IF('語彙表'!F27="","",'語彙表'!F27)</f>
      </c>
      <c r="E88" s="18">
        <f t="shared" si="9"/>
      </c>
      <c r="F88" s="18">
        <f>IF('語彙表'!G27="","",'語彙表'!G27)</f>
      </c>
      <c r="H88" s="18">
        <f>B88&amp;C88&amp;D88&amp;E88&amp;F88</f>
      </c>
      <c r="I88" s="18">
        <f>COUNTBLANK($H$65:H88)</f>
        <v>24</v>
      </c>
      <c r="J88" s="18">
        <v>24</v>
      </c>
      <c r="K88" s="18" t="e">
        <f t="shared" si="11"/>
        <v>#N/A</v>
      </c>
      <c r="L88" s="18">
        <f t="shared" si="12"/>
      </c>
    </row>
    <row r="89" spans="1:12" ht="13.5" hidden="1">
      <c r="A89" s="18">
        <f t="shared" si="7"/>
        <v>0</v>
      </c>
      <c r="B89" s="18">
        <f>IF('語彙表'!E28="","",'語彙表'!E28)</f>
      </c>
      <c r="C89" s="18">
        <f t="shared" si="8"/>
      </c>
      <c r="D89" s="18">
        <f>IF('語彙表'!F28="","",'語彙表'!F28)</f>
      </c>
      <c r="E89" s="18">
        <f t="shared" si="9"/>
      </c>
      <c r="F89" s="18">
        <f>IF('語彙表'!G28="","",'語彙表'!G28)</f>
      </c>
      <c r="H89" s="18">
        <f t="shared" si="10"/>
      </c>
      <c r="I89" s="18">
        <f>COUNTBLANK($H$65:H89)</f>
        <v>25</v>
      </c>
      <c r="J89" s="18">
        <v>25</v>
      </c>
      <c r="K89" s="18" t="e">
        <f t="shared" si="11"/>
        <v>#N/A</v>
      </c>
      <c r="L89" s="18">
        <f t="shared" si="12"/>
      </c>
    </row>
    <row r="90" spans="1:5" ht="13.5" hidden="1">
      <c r="A90" s="18">
        <f>IF('語彙表'!E29="","",'語彙表'!E29)</f>
      </c>
      <c r="B90" s="18">
        <f t="shared" si="8"/>
      </c>
      <c r="C90" s="18">
        <f>IF('語彙表'!F29="","",'語彙表'!F29)</f>
      </c>
      <c r="D90" s="18">
        <f t="shared" si="9"/>
      </c>
      <c r="E90" s="18">
        <f>IF('語彙表'!G29="","",'語彙表'!G29)</f>
      </c>
    </row>
    <row r="91" ht="13.5" hidden="1">
      <c r="A91" s="18">
        <f>IF('語彙表'!E30="","",'語彙表'!E30)</f>
      </c>
    </row>
    <row r="92" ht="13.5" hidden="1"/>
  </sheetData>
  <mergeCells count="31">
    <mergeCell ref="A20:D20"/>
    <mergeCell ref="A31:D31"/>
    <mergeCell ref="A32:D32"/>
    <mergeCell ref="A33:D33"/>
    <mergeCell ref="A29:D29"/>
    <mergeCell ref="A30:D30"/>
    <mergeCell ref="A21:D21"/>
    <mergeCell ref="A25:D25"/>
    <mergeCell ref="A18:D18"/>
    <mergeCell ref="A19:D19"/>
    <mergeCell ref="A34:D34"/>
    <mergeCell ref="A35:D35"/>
    <mergeCell ref="A26:D26"/>
    <mergeCell ref="A27:D27"/>
    <mergeCell ref="A28:D28"/>
    <mergeCell ref="A22:D22"/>
    <mergeCell ref="A23:D23"/>
    <mergeCell ref="A24:D24"/>
    <mergeCell ref="A14:D14"/>
    <mergeCell ref="A15:D15"/>
    <mergeCell ref="A16:D16"/>
    <mergeCell ref="A17:D17"/>
    <mergeCell ref="A10:D10"/>
    <mergeCell ref="A11:D11"/>
    <mergeCell ref="A12:D12"/>
    <mergeCell ref="A13:D13"/>
    <mergeCell ref="A1:I1"/>
    <mergeCell ref="A7:D7"/>
    <mergeCell ref="A8:D8"/>
    <mergeCell ref="A9:D9"/>
    <mergeCell ref="A2:B2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&amp;R「むらログ」日本語教師の仕事術
http://mongolia.seesaa.net/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15"/>
  <sheetViews>
    <sheetView showGridLines="0" workbookViewId="0" topLeftCell="A1">
      <selection activeCell="A18" sqref="A18"/>
    </sheetView>
  </sheetViews>
  <sheetFormatPr defaultColWidth="9.00390625" defaultRowHeight="13.5"/>
  <cols>
    <col min="1" max="1" width="10.50390625" style="18" bestFit="1" customWidth="1"/>
    <col min="2" max="16384" width="9.00390625" style="18" customWidth="1"/>
  </cols>
  <sheetData>
    <row r="1" spans="1:9" ht="13.5">
      <c r="A1" s="37" t="s">
        <v>38</v>
      </c>
      <c r="B1" s="37"/>
      <c r="C1" s="37"/>
      <c r="D1" s="37"/>
      <c r="E1" s="37"/>
      <c r="F1" s="37"/>
      <c r="G1" s="37"/>
      <c r="H1" s="37"/>
      <c r="I1" s="37"/>
    </row>
    <row r="2" spans="1:2" ht="13.5">
      <c r="A2" s="38">
        <f ca="1">TODAY()</f>
        <v>39529</v>
      </c>
      <c r="B2" s="38"/>
    </row>
    <row r="3" spans="3:9" ht="13.5">
      <c r="C3" s="19" t="s">
        <v>45</v>
      </c>
      <c r="D3" s="20"/>
      <c r="E3" s="19" t="s">
        <v>10</v>
      </c>
      <c r="F3" s="20"/>
      <c r="G3" s="19" t="s">
        <v>9</v>
      </c>
      <c r="H3" s="21"/>
      <c r="I3" s="21"/>
    </row>
    <row r="4" ht="27" customHeight="1"/>
    <row r="5" ht="13.5">
      <c r="A5" s="18" t="s">
        <v>39</v>
      </c>
    </row>
    <row r="6" ht="15.75" customHeight="1"/>
    <row r="7" spans="1:2" ht="27.75" customHeight="1">
      <c r="A7" s="26">
        <f>IF(B7="","",1)</f>
      </c>
      <c r="B7" s="18">
        <f>IF(B86="","",C86)</f>
      </c>
    </row>
    <row r="8" spans="1:8" s="28" customFormat="1" ht="27.75" customHeight="1">
      <c r="A8" s="27">
        <f>IF(B7="","","あ．")</f>
      </c>
      <c r="B8" s="28">
        <f>IF(B7="","",F116)</f>
      </c>
      <c r="C8" s="27">
        <f>IF(B7="","","い．")</f>
      </c>
      <c r="D8" s="28">
        <f>IF(B7="","",F117)</f>
      </c>
      <c r="E8" s="27">
        <f>IF(B7="","","う．")</f>
      </c>
      <c r="F8" s="28">
        <f>IF(B7="","",F118)</f>
      </c>
      <c r="G8" s="27">
        <f>IF(B7="","","え．")</f>
      </c>
      <c r="H8" s="28">
        <f>IF(B7="","",F119)</f>
      </c>
    </row>
    <row r="9" spans="1:2" ht="27.75" customHeight="1">
      <c r="A9" s="26">
        <f>IF(B9="","",A7+1)</f>
      </c>
      <c r="B9" s="18">
        <f>IF(B87="","",C87)</f>
      </c>
    </row>
    <row r="10" spans="1:8" s="28" customFormat="1" ht="27.75" customHeight="1">
      <c r="A10" s="27">
        <f>IF(B9="","","あ．")</f>
      </c>
      <c r="B10" s="28">
        <f>IF(B9="","",F120)</f>
      </c>
      <c r="C10" s="27">
        <f>IF(B9="","","い．")</f>
      </c>
      <c r="D10" s="28">
        <f>IF(B9="","",F121)</f>
      </c>
      <c r="E10" s="27">
        <f>IF(B9="","","う．")</f>
      </c>
      <c r="F10" s="28">
        <f>IF(B9="","",F122)</f>
      </c>
      <c r="G10" s="27">
        <f>IF(B9="","","え．")</f>
      </c>
      <c r="H10" s="28">
        <f>IF(B9="","",F123)</f>
      </c>
    </row>
    <row r="11" spans="1:2" ht="27.75" customHeight="1">
      <c r="A11" s="26">
        <f>IF(B11="","",A9+1)</f>
      </c>
      <c r="B11" s="18">
        <f>IF(B88="","",C88)</f>
      </c>
    </row>
    <row r="12" spans="1:8" s="28" customFormat="1" ht="27.75" customHeight="1">
      <c r="A12" s="27">
        <f>IF(B11="","","あ．")</f>
      </c>
      <c r="B12" s="28">
        <f>IF(B11="","",F124)</f>
      </c>
      <c r="C12" s="27">
        <f>IF(B11="","","い．")</f>
      </c>
      <c r="D12" s="28">
        <f>IF(B11="","",F125)</f>
      </c>
      <c r="E12" s="27">
        <f>IF(B11="","","う．")</f>
      </c>
      <c r="F12" s="28">
        <f>IF(B11="","",F126)</f>
      </c>
      <c r="G12" s="27">
        <f>IF(B11="","","え．")</f>
      </c>
      <c r="H12" s="28">
        <f>IF(B11="","",F127)</f>
      </c>
    </row>
    <row r="13" spans="1:2" ht="27.75" customHeight="1">
      <c r="A13" s="26">
        <f>IF(B13="","",A11+1)</f>
      </c>
      <c r="B13" s="18">
        <f>IF(B89="","",C89)</f>
      </c>
    </row>
    <row r="14" spans="1:8" s="28" customFormat="1" ht="27.75" customHeight="1">
      <c r="A14" s="27">
        <f>IF(B13="","","あ．")</f>
      </c>
      <c r="B14" s="28">
        <f>IF(B13="","",F128)</f>
      </c>
      <c r="C14" s="27">
        <f>IF(B13="","","い．")</f>
      </c>
      <c r="D14" s="28">
        <f>IF(B13="","",F129)</f>
      </c>
      <c r="E14" s="27">
        <f>IF(B13="","","う．")</f>
      </c>
      <c r="F14" s="28">
        <f>IF(B13="","",F130)</f>
      </c>
      <c r="G14" s="27">
        <f>IF(B13="","","え．")</f>
      </c>
      <c r="H14" s="28">
        <f>IF(B13="","",F131)</f>
      </c>
    </row>
    <row r="15" spans="1:2" ht="27.75" customHeight="1">
      <c r="A15" s="26">
        <f>IF(B15="","",A13+1)</f>
      </c>
      <c r="B15" s="18">
        <f>IF(B90="","",C90)</f>
      </c>
    </row>
    <row r="16" spans="1:8" s="28" customFormat="1" ht="27.75" customHeight="1">
      <c r="A16" s="27">
        <f>IF(B15="","","あ．")</f>
      </c>
      <c r="B16" s="28">
        <f>IF(B15="","",F132)</f>
      </c>
      <c r="C16" s="27">
        <f>IF(B15="","","い．")</f>
      </c>
      <c r="D16" s="28">
        <f>IF(B15="","",F133)</f>
      </c>
      <c r="E16" s="27">
        <f>IF(B15="","","う．")</f>
      </c>
      <c r="F16" s="28">
        <f>IF(B15="","",F134)</f>
      </c>
      <c r="G16" s="27">
        <f>IF(B15="","","え．")</f>
      </c>
      <c r="H16" s="28">
        <f>IF(B15="","",F135)</f>
      </c>
    </row>
    <row r="17" spans="1:2" ht="27.75" customHeight="1">
      <c r="A17" s="26">
        <f>IF(B17="","",A15+1)</f>
      </c>
      <c r="B17" s="18">
        <f>IF(B91="","",C91)</f>
      </c>
    </row>
    <row r="18" spans="1:8" s="28" customFormat="1" ht="27.75" customHeight="1">
      <c r="A18" s="27">
        <f>IF(B17="","","あ．")</f>
      </c>
      <c r="B18" s="28">
        <f>IF(B17="","",F136)</f>
      </c>
      <c r="C18" s="27">
        <f>IF(B17="","","い．")</f>
      </c>
      <c r="D18" s="28">
        <f>IF(B17="","",F137)</f>
      </c>
      <c r="E18" s="27">
        <f>IF(B17="","","う．")</f>
      </c>
      <c r="F18" s="28">
        <f>IF(B17="","",F138)</f>
      </c>
      <c r="G18" s="27">
        <f>IF(B17="","","え．")</f>
      </c>
      <c r="H18" s="28">
        <f>IF(B17="","",F139)</f>
      </c>
    </row>
    <row r="19" spans="1:2" ht="27.75" customHeight="1">
      <c r="A19" s="26">
        <f>IF(B19="","",A17+1)</f>
      </c>
      <c r="B19" s="18">
        <f>IF(B92="","",C92)</f>
      </c>
    </row>
    <row r="20" spans="1:8" s="28" customFormat="1" ht="27.75" customHeight="1">
      <c r="A20" s="27">
        <f>IF(B19="","","あ．")</f>
      </c>
      <c r="B20" s="28">
        <f>IF(B19="","",F140)</f>
      </c>
      <c r="C20" s="27">
        <f>IF(B19="","","い．")</f>
      </c>
      <c r="D20" s="28">
        <f>IF(B19="","",F141)</f>
      </c>
      <c r="E20" s="27">
        <f>IF(B19="","","う．")</f>
      </c>
      <c r="F20" s="28">
        <f>IF(B19="","",F142)</f>
      </c>
      <c r="G20" s="27">
        <f>IF(B19="","","え．")</f>
      </c>
      <c r="H20" s="28">
        <f>IF(B19="","",F143)</f>
      </c>
    </row>
    <row r="21" spans="1:2" ht="27.75" customHeight="1">
      <c r="A21" s="26">
        <f>IF(B21="","",A19+1)</f>
      </c>
      <c r="B21" s="18">
        <f>IF(B93="","",C93)</f>
      </c>
    </row>
    <row r="22" spans="1:8" s="28" customFormat="1" ht="27.75" customHeight="1">
      <c r="A22" s="27">
        <f>IF(B21="","","あ．")</f>
      </c>
      <c r="B22" s="28">
        <f>IF(B21="","",F144)</f>
      </c>
      <c r="C22" s="27">
        <f>IF(B21="","","い．")</f>
      </c>
      <c r="D22" s="28">
        <f>IF(B21="","",F145)</f>
      </c>
      <c r="E22" s="27">
        <f>IF(B21="","","う．")</f>
      </c>
      <c r="F22" s="28">
        <f>IF(B21="","",F146)</f>
      </c>
      <c r="G22" s="27">
        <f>IF(B21="","","え．")</f>
      </c>
      <c r="H22" s="28">
        <f>IF(B21="","",F147)</f>
      </c>
    </row>
    <row r="23" spans="1:2" ht="27.75" customHeight="1">
      <c r="A23" s="26">
        <f>IF(B23="","",A21+1)</f>
      </c>
      <c r="B23" s="18">
        <f>IF(B94="","",C94)</f>
      </c>
    </row>
    <row r="24" spans="1:8" s="28" customFormat="1" ht="27.75" customHeight="1">
      <c r="A24" s="27">
        <f>IF(B23="","","あ．")</f>
      </c>
      <c r="B24" s="28">
        <f>IF(B23="","",F148)</f>
      </c>
      <c r="C24" s="27">
        <f>IF(B23="","","い．")</f>
      </c>
      <c r="D24" s="28">
        <f>IF(B23="","",F149)</f>
      </c>
      <c r="E24" s="27">
        <f>IF(B23="","","う．")</f>
      </c>
      <c r="F24" s="28">
        <f>IF(B23="","",F150)</f>
      </c>
      <c r="G24" s="27">
        <f>IF(B23="","","え．")</f>
      </c>
      <c r="H24" s="28">
        <f>IF(B23="","",F151)</f>
      </c>
    </row>
    <row r="25" spans="1:2" ht="27.75" customHeight="1">
      <c r="A25" s="26">
        <f>IF(B25="","",A23+1)</f>
      </c>
      <c r="B25" s="18">
        <f>IF(B95="","",C95)</f>
      </c>
    </row>
    <row r="26" spans="1:8" s="28" customFormat="1" ht="27.75" customHeight="1">
      <c r="A26" s="27">
        <f>IF(B25="","","あ．")</f>
      </c>
      <c r="B26" s="28">
        <f>IF(B25="","",F152)</f>
      </c>
      <c r="C26" s="27">
        <f>IF(B25="","","い．")</f>
      </c>
      <c r="D26" s="28">
        <f>IF(B25="","",F153)</f>
      </c>
      <c r="E26" s="27">
        <f>IF(B25="","","う．")</f>
      </c>
      <c r="F26" s="28">
        <f>IF(B25="","",F154)</f>
      </c>
      <c r="G26" s="27">
        <f>IF(B25="","","え．")</f>
      </c>
      <c r="H26" s="28">
        <f>IF(B25="","",F155)</f>
      </c>
    </row>
    <row r="27" spans="1:2" ht="27.75" customHeight="1">
      <c r="A27" s="26">
        <f>IF(B27="","",A25+1)</f>
      </c>
      <c r="B27" s="18">
        <f>IF(B96="","",C96)</f>
      </c>
    </row>
    <row r="28" spans="1:8" ht="27.75" customHeight="1">
      <c r="A28" s="27">
        <f>IF(B27="","","あ．")</f>
      </c>
      <c r="B28" s="28">
        <f>IF(B27="","",F156)</f>
      </c>
      <c r="C28" s="27">
        <f>IF(B27="","","い．")</f>
      </c>
      <c r="D28" s="28">
        <f>IF(B27="","",F157)</f>
      </c>
      <c r="E28" s="27">
        <f>IF(B27="","","う．")</f>
      </c>
      <c r="F28" s="28">
        <f>IF(B27="","",F158)</f>
      </c>
      <c r="G28" s="27">
        <f>IF(B27="","","え．")</f>
      </c>
      <c r="H28" s="28">
        <f>IF(B27="","",F159)</f>
      </c>
    </row>
    <row r="29" spans="1:2" ht="27.75" customHeight="1">
      <c r="A29" s="26">
        <f>IF(B29="","",A27+1)</f>
      </c>
      <c r="B29" s="18">
        <f>IF(B97="","",C97)</f>
      </c>
    </row>
    <row r="30" spans="1:8" ht="27.75" customHeight="1">
      <c r="A30" s="27">
        <f>IF(B29="","","あ．")</f>
      </c>
      <c r="B30" s="28">
        <f>IF(B29="","",F160)</f>
      </c>
      <c r="C30" s="27">
        <f>IF(B29="","","い．")</f>
      </c>
      <c r="D30" s="28">
        <f>IF(B29="","",F161)</f>
      </c>
      <c r="E30" s="27">
        <f>IF(B29="","","う．")</f>
      </c>
      <c r="F30" s="28">
        <f>IF(B29="","",F162)</f>
      </c>
      <c r="G30" s="27">
        <f>IF(B29="","","え．")</f>
      </c>
      <c r="H30" s="28">
        <f>IF(B29="","",F163)</f>
      </c>
    </row>
    <row r="31" spans="1:2" ht="27.75" customHeight="1">
      <c r="A31" s="26">
        <f>IF(B31="","",A29+1)</f>
      </c>
      <c r="B31" s="18">
        <f>IF(B98="","",C98)</f>
      </c>
    </row>
    <row r="32" spans="1:8" ht="27.75" customHeight="1">
      <c r="A32" s="27">
        <f>IF(B31="","","あ．")</f>
      </c>
      <c r="B32" s="28">
        <f>IF(B31="","",F164)</f>
      </c>
      <c r="C32" s="27">
        <f>IF(B31="","","い．")</f>
      </c>
      <c r="D32" s="28">
        <f>IF(B31="","",F165)</f>
      </c>
      <c r="E32" s="27">
        <f>IF(B31="","","う．")</f>
      </c>
      <c r="F32" s="28">
        <f>IF(B31="","",F166)</f>
      </c>
      <c r="G32" s="27">
        <f>IF(B31="","","え．")</f>
      </c>
      <c r="H32" s="28">
        <f>IF(B31="","",F167)</f>
      </c>
    </row>
    <row r="33" spans="1:2" ht="27.75" customHeight="1">
      <c r="A33" s="26">
        <f>IF(B33="","",A31+1)</f>
      </c>
      <c r="B33" s="18">
        <f>IF(B99="","",C99)</f>
      </c>
    </row>
    <row r="34" spans="1:8" ht="27.75" customHeight="1">
      <c r="A34" s="27">
        <f>IF(B33="","","あ．")</f>
      </c>
      <c r="B34" s="28">
        <f>IF(B33="","",F168)</f>
      </c>
      <c r="C34" s="27">
        <f>IF(B33="","","い．")</f>
      </c>
      <c r="D34" s="28">
        <f>IF(B33="","",F169)</f>
      </c>
      <c r="E34" s="27">
        <f>IF(B33="","","う．")</f>
      </c>
      <c r="F34" s="28">
        <f>IF(B33="","",F170)</f>
      </c>
      <c r="G34" s="27">
        <f>IF(B33="","","え．")</f>
      </c>
      <c r="H34" s="28">
        <f>IF(B33="","",F171)</f>
      </c>
    </row>
    <row r="35" spans="1:2" ht="27.75" customHeight="1">
      <c r="A35" s="26">
        <f>IF(B35="","",A33+1)</f>
      </c>
      <c r="B35" s="18">
        <f>IF(B100="","",C100)</f>
      </c>
    </row>
    <row r="36" spans="1:8" ht="27.75" customHeight="1">
      <c r="A36" s="27">
        <f>IF(B35="","","あ．")</f>
      </c>
      <c r="B36" s="28">
        <f>IF(B35="","",F172)</f>
      </c>
      <c r="C36" s="27">
        <f>IF(B35="","","い．")</f>
      </c>
      <c r="D36" s="28">
        <f>IF(B35="","",F173)</f>
      </c>
      <c r="E36" s="27">
        <f>IF(B35="","","う．")</f>
      </c>
      <c r="F36" s="28">
        <f>IF(B35="","",F174)</f>
      </c>
      <c r="G36" s="27">
        <f>IF(B35="","","え．")</f>
      </c>
      <c r="H36" s="28">
        <f>IF(B35="","",F175)</f>
      </c>
    </row>
    <row r="37" spans="1:2" ht="27.75" customHeight="1">
      <c r="A37" s="26">
        <f>IF(B37="","",A35+1)</f>
      </c>
      <c r="B37" s="18">
        <f>IF(B101="","",C101)</f>
      </c>
    </row>
    <row r="38" spans="1:8" ht="27.75" customHeight="1">
      <c r="A38" s="27">
        <f>IF(B37="","","あ．")</f>
      </c>
      <c r="B38" s="28">
        <f>IF(B37="","",F176)</f>
      </c>
      <c r="C38" s="27">
        <f>IF(B37="","","い．")</f>
      </c>
      <c r="D38" s="28">
        <f>IF(B37="","",F177)</f>
      </c>
      <c r="E38" s="27">
        <f>IF(B37="","","う．")</f>
      </c>
      <c r="F38" s="28">
        <f>IF(B37="","",F178)</f>
      </c>
      <c r="G38" s="27">
        <f>IF(B37="","","え．")</f>
      </c>
      <c r="H38" s="28">
        <f>IF(B37="","",F179)</f>
      </c>
    </row>
    <row r="39" spans="1:2" ht="27.75" customHeight="1">
      <c r="A39" s="26">
        <f>IF(B39="","",A37+1)</f>
      </c>
      <c r="B39" s="18">
        <f>IF(B102="","",C102)</f>
      </c>
    </row>
    <row r="40" spans="1:8" ht="27.75" customHeight="1">
      <c r="A40" s="27">
        <f>IF(B39="","","あ．")</f>
      </c>
      <c r="B40" s="28">
        <f>IF(B39="","",F180)</f>
      </c>
      <c r="C40" s="27">
        <f>IF(B39="","","い．")</f>
      </c>
      <c r="D40" s="28">
        <f>IF(B39="","",F181)</f>
      </c>
      <c r="E40" s="27">
        <f>IF(B39="","","う．")</f>
      </c>
      <c r="F40" s="28">
        <f>IF(B39="","",F182)</f>
      </c>
      <c r="G40" s="27">
        <f>IF(B39="","","え．")</f>
      </c>
      <c r="H40" s="28">
        <f>IF(B39="","",F183)</f>
      </c>
    </row>
    <row r="41" spans="1:2" ht="27.75" customHeight="1">
      <c r="A41" s="26">
        <f>IF(B41="","",A39+1)</f>
      </c>
      <c r="B41" s="18">
        <f>IF(B103="","",C103)</f>
      </c>
    </row>
    <row r="42" spans="1:8" ht="27.75" customHeight="1">
      <c r="A42" s="27">
        <f>IF(B41="","","あ．")</f>
      </c>
      <c r="B42" s="28">
        <f>IF(B41="","",F184)</f>
      </c>
      <c r="C42" s="27">
        <f>IF(B41="","","い．")</f>
      </c>
      <c r="D42" s="28">
        <f>IF(B41="","",F185)</f>
      </c>
      <c r="E42" s="27">
        <f>IF(B41="","","う．")</f>
      </c>
      <c r="F42" s="28">
        <f>IF(B41="","",F186)</f>
      </c>
      <c r="G42" s="27">
        <f>IF(B41="","","え．")</f>
      </c>
      <c r="H42" s="28">
        <f>IF(B41="","",F187)</f>
      </c>
    </row>
    <row r="43" spans="1:2" ht="27.75" customHeight="1">
      <c r="A43" s="26">
        <f>IF(B43="","",A41+1)</f>
      </c>
      <c r="B43" s="18">
        <f>IF(B104="","",C104)</f>
      </c>
    </row>
    <row r="44" spans="1:8" ht="27.75" customHeight="1">
      <c r="A44" s="27">
        <f>IF(B43="","","あ．")</f>
      </c>
      <c r="B44" s="28">
        <f>IF(B43="","",F188)</f>
      </c>
      <c r="C44" s="27">
        <f>IF(B43="","","い．")</f>
      </c>
      <c r="D44" s="28">
        <f>IF(B43="","",F189)</f>
      </c>
      <c r="E44" s="27">
        <f>IF(B43="","","う．")</f>
      </c>
      <c r="F44" s="28">
        <f>IF(B43="","",F190)</f>
      </c>
      <c r="G44" s="27">
        <f>IF(B43="","","え．")</f>
      </c>
      <c r="H44" s="28">
        <f>IF(B43="","",F191)</f>
      </c>
    </row>
    <row r="45" spans="1:2" ht="27.75" customHeight="1">
      <c r="A45" s="26">
        <f>IF(B45="","",A43+1)</f>
      </c>
      <c r="B45" s="18">
        <f>IF(B105="","",C105)</f>
      </c>
    </row>
    <row r="46" spans="1:8" ht="27.75" customHeight="1">
      <c r="A46" s="27">
        <f>IF(B45="","","あ．")</f>
      </c>
      <c r="B46" s="28">
        <f>IF(B45="","",F192)</f>
      </c>
      <c r="C46" s="27">
        <f>IF(B45="","","い．")</f>
      </c>
      <c r="D46" s="28">
        <f>IF(B45="","",F193)</f>
      </c>
      <c r="E46" s="27">
        <f>IF(B45="","","う．")</f>
      </c>
      <c r="F46" s="28">
        <f>IF(B45="","",F194)</f>
      </c>
      <c r="G46" s="27">
        <f>IF(B45="","","え．")</f>
      </c>
      <c r="H46" s="28">
        <f>IF(B45="","",F195)</f>
      </c>
    </row>
    <row r="47" spans="1:2" ht="27.75" customHeight="1">
      <c r="A47" s="26">
        <f>IF(B47="","",A45+1)</f>
      </c>
      <c r="B47" s="18">
        <f>IF(B106="","",C106)</f>
      </c>
    </row>
    <row r="48" spans="1:8" ht="27.75" customHeight="1">
      <c r="A48" s="27">
        <f>IF(B47="","","あ．")</f>
      </c>
      <c r="B48" s="28">
        <f>IF(B47="","",F196)</f>
      </c>
      <c r="C48" s="27">
        <f>IF(B47="","","い．")</f>
      </c>
      <c r="D48" s="28">
        <f>IF(B47="","",F197)</f>
      </c>
      <c r="E48" s="27">
        <f>IF(B47="","","う．")</f>
      </c>
      <c r="F48" s="28">
        <f>IF(B47="","",F198)</f>
      </c>
      <c r="G48" s="27">
        <f>IF(B47="","","え．")</f>
      </c>
      <c r="H48" s="28">
        <f>IF(B47="","",F199)</f>
      </c>
    </row>
    <row r="49" spans="1:2" ht="27.75" customHeight="1">
      <c r="A49" s="26">
        <f>IF(B49="","",A47+1)</f>
      </c>
      <c r="B49" s="18">
        <f>IF(B107="","",C107)</f>
      </c>
    </row>
    <row r="50" spans="1:8" ht="27.75" customHeight="1">
      <c r="A50" s="27">
        <f>IF(B49="","","あ．")</f>
      </c>
      <c r="B50" s="28">
        <f>IF(B49="","",F200)</f>
      </c>
      <c r="C50" s="27">
        <f>IF(B49="","","い．")</f>
      </c>
      <c r="D50" s="28">
        <f>IF(B49="","",F201)</f>
      </c>
      <c r="E50" s="27">
        <f>IF(B49="","","う．")</f>
      </c>
      <c r="F50" s="28">
        <f>IF(B49="","",F202)</f>
      </c>
      <c r="G50" s="27">
        <f>IF(B49="","","え．")</f>
      </c>
      <c r="H50" s="28">
        <f>IF(B49="","",F203)</f>
      </c>
    </row>
    <row r="51" spans="1:2" ht="27.75" customHeight="1">
      <c r="A51" s="26">
        <f>IF(B51="","",A49+1)</f>
      </c>
      <c r="B51" s="18">
        <f>IF(B108="","",C108)</f>
      </c>
    </row>
    <row r="52" spans="1:8" ht="27.75" customHeight="1">
      <c r="A52" s="27">
        <f>IF(B51="","","あ．")</f>
      </c>
      <c r="B52" s="28">
        <f>IF(B51="","",F204)</f>
      </c>
      <c r="C52" s="27">
        <f>IF(B51="","","い．")</f>
      </c>
      <c r="D52" s="28">
        <f>IF(B51="","",F205)</f>
      </c>
      <c r="E52" s="27">
        <f>IF(B51="","","う．")</f>
      </c>
      <c r="F52" s="28">
        <f>IF(B51="","",F206)</f>
      </c>
      <c r="G52" s="27">
        <f>IF(B51="","","え．")</f>
      </c>
      <c r="H52" s="28">
        <f>IF(B51="","",F207)</f>
      </c>
    </row>
    <row r="53" spans="1:2" ht="27.75" customHeight="1">
      <c r="A53" s="26">
        <f>IF(B53="","",A51+1)</f>
      </c>
      <c r="B53" s="18">
        <f>IF(B109="","",C109)</f>
      </c>
    </row>
    <row r="54" spans="1:8" ht="27.75" customHeight="1">
      <c r="A54" s="27">
        <f>IF(B53="","","あ．")</f>
      </c>
      <c r="B54" s="28">
        <f>IF(B53="","",F208)</f>
      </c>
      <c r="C54" s="27">
        <f>IF(B53="","","い．")</f>
      </c>
      <c r="D54" s="28">
        <f>IF(B53="","",F209)</f>
      </c>
      <c r="E54" s="27">
        <f>IF(B53="","","う．")</f>
      </c>
      <c r="F54" s="28">
        <f>IF(B53="","",F210)</f>
      </c>
      <c r="G54" s="27">
        <f>IF(B53="","","え．")</f>
      </c>
      <c r="H54" s="28">
        <f>IF(B53="","",F211)</f>
      </c>
    </row>
    <row r="55" spans="1:2" ht="27.75" customHeight="1">
      <c r="A55" s="26">
        <f>IF(B55="","",A53+1)</f>
      </c>
      <c r="B55" s="18">
        <f>IF(B110="","",C110)</f>
      </c>
    </row>
    <row r="56" spans="1:8" ht="27.75" customHeight="1">
      <c r="A56" s="27">
        <f>IF(B55="","","あ．")</f>
      </c>
      <c r="B56" s="28">
        <f>IF(B55="","",F212)</f>
      </c>
      <c r="C56" s="27">
        <f>IF(B55="","","い．")</f>
      </c>
      <c r="D56" s="28">
        <f>IF(B55="","",F213)</f>
      </c>
      <c r="E56" s="27">
        <f>IF(B55="","","う．")</f>
      </c>
      <c r="F56" s="28">
        <f>IF(B55="","",F214)</f>
      </c>
      <c r="G56" s="27">
        <f>IF(B55="","","え．")</f>
      </c>
      <c r="H56" s="28">
        <f>IF(B55="","",F215)</f>
      </c>
    </row>
    <row r="57" spans="1:6" ht="27.75" customHeight="1">
      <c r="A57" s="23"/>
      <c r="F57" s="23"/>
    </row>
    <row r="58" spans="2:10" ht="13.5" hidden="1">
      <c r="B58" s="18">
        <f>'語彙表'!B4</f>
        <v>0</v>
      </c>
      <c r="C58" s="18">
        <f aca="true" t="shared" si="0" ref="C58:C83">CODE(B58)</f>
        <v>48</v>
      </c>
      <c r="D58" s="18" t="str">
        <f aca="true" t="shared" si="1" ref="D58:D83">IF(C58&gt;9600,"漢字",IF(C58&gt;9350,"カタカナ","ひらがな"))</f>
        <v>ひらがな</v>
      </c>
      <c r="E58" s="18">
        <f>IF(D58="漢字",COUNTIF($D$58:D58,"漢字"),"")</f>
      </c>
      <c r="F58" s="18">
        <f aca="true" t="shared" si="2" ref="F58:F82">B58</f>
        <v>0</v>
      </c>
      <c r="G58" s="18">
        <v>1</v>
      </c>
      <c r="H58" s="18" t="e">
        <f aca="true" t="shared" si="3" ref="H58:H83">VLOOKUP(G58,$E$58:$F$82,2,FALSE)</f>
        <v>#N/A</v>
      </c>
      <c r="I58" s="18">
        <f aca="true" t="shared" si="4" ref="I58:I83">IF(ISERROR(H58),"",H58)</f>
      </c>
      <c r="J58" s="18">
        <f>IF(I58="","",VLOOKUP(I58,'語彙表'!B4:C28,2,FALSE))</f>
      </c>
    </row>
    <row r="59" spans="2:10" ht="13.5" hidden="1">
      <c r="B59" s="18">
        <f>'語彙表'!B5</f>
        <v>0</v>
      </c>
      <c r="C59" s="18">
        <f t="shared" si="0"/>
        <v>48</v>
      </c>
      <c r="D59" s="18" t="str">
        <f t="shared" si="1"/>
        <v>ひらがな</v>
      </c>
      <c r="E59" s="18">
        <f>IF(D59="漢字",COUNTIF($D$58:D59,"漢字"),"")</f>
      </c>
      <c r="F59" s="18">
        <f t="shared" si="2"/>
        <v>0</v>
      </c>
      <c r="G59" s="18">
        <v>2</v>
      </c>
      <c r="H59" s="18" t="e">
        <f t="shared" si="3"/>
        <v>#N/A</v>
      </c>
      <c r="I59" s="18">
        <f t="shared" si="4"/>
      </c>
      <c r="J59" s="18">
        <f>IF(I59="","",VLOOKUP(I59,'語彙表'!B5:C29,2,FALSE))</f>
      </c>
    </row>
    <row r="60" spans="2:10" ht="13.5" hidden="1">
      <c r="B60" s="18">
        <f>'語彙表'!B6</f>
        <v>0</v>
      </c>
      <c r="C60" s="18">
        <f t="shared" si="0"/>
        <v>48</v>
      </c>
      <c r="D60" s="18" t="str">
        <f t="shared" si="1"/>
        <v>ひらがな</v>
      </c>
      <c r="E60" s="18">
        <f>IF(D60="漢字",COUNTIF($D$58:D60,"漢字"),"")</f>
      </c>
      <c r="F60" s="18">
        <f t="shared" si="2"/>
        <v>0</v>
      </c>
      <c r="G60" s="18">
        <v>3</v>
      </c>
      <c r="H60" s="18" t="e">
        <f t="shared" si="3"/>
        <v>#N/A</v>
      </c>
      <c r="I60" s="18">
        <f t="shared" si="4"/>
      </c>
      <c r="J60" s="18">
        <f>IF(I60="","",VLOOKUP(I60,'語彙表'!B6:C30,2,FALSE))</f>
      </c>
    </row>
    <row r="61" spans="2:10" ht="13.5" hidden="1">
      <c r="B61" s="18">
        <f>'語彙表'!B7</f>
        <v>0</v>
      </c>
      <c r="C61" s="18">
        <f t="shared" si="0"/>
        <v>48</v>
      </c>
      <c r="D61" s="18" t="str">
        <f t="shared" si="1"/>
        <v>ひらがな</v>
      </c>
      <c r="E61" s="18">
        <f>IF(D61="漢字",COUNTIF($D$58:D61,"漢字"),"")</f>
      </c>
      <c r="F61" s="18">
        <f t="shared" si="2"/>
        <v>0</v>
      </c>
      <c r="G61" s="18">
        <v>4</v>
      </c>
      <c r="H61" s="18" t="e">
        <f t="shared" si="3"/>
        <v>#N/A</v>
      </c>
      <c r="I61" s="18">
        <f t="shared" si="4"/>
      </c>
      <c r="J61" s="18">
        <f>IF(I61="","",VLOOKUP(I61,'語彙表'!B7:C31,2,FALSE))</f>
      </c>
    </row>
    <row r="62" spans="2:10" ht="13.5" hidden="1">
      <c r="B62" s="18">
        <f>'語彙表'!B8</f>
        <v>0</v>
      </c>
      <c r="C62" s="18">
        <f t="shared" si="0"/>
        <v>48</v>
      </c>
      <c r="D62" s="18" t="str">
        <f t="shared" si="1"/>
        <v>ひらがな</v>
      </c>
      <c r="E62" s="18">
        <f>IF(D62="漢字",COUNTIF($D$58:D62,"漢字"),"")</f>
      </c>
      <c r="F62" s="18">
        <f t="shared" si="2"/>
        <v>0</v>
      </c>
      <c r="G62" s="18">
        <v>5</v>
      </c>
      <c r="H62" s="18" t="e">
        <f t="shared" si="3"/>
        <v>#N/A</v>
      </c>
      <c r="I62" s="18">
        <f t="shared" si="4"/>
      </c>
      <c r="J62" s="18">
        <f>IF(I62="","",VLOOKUP(I62,'語彙表'!B8:C32,2,FALSE))</f>
      </c>
    </row>
    <row r="63" spans="2:10" ht="13.5" hidden="1">
      <c r="B63" s="18">
        <f>'語彙表'!B9</f>
        <v>0</v>
      </c>
      <c r="C63" s="18">
        <f t="shared" si="0"/>
        <v>48</v>
      </c>
      <c r="D63" s="18" t="str">
        <f t="shared" si="1"/>
        <v>ひらがな</v>
      </c>
      <c r="E63" s="18">
        <f>IF(D63="漢字",COUNTIF($D$58:D63,"漢字"),"")</f>
      </c>
      <c r="F63" s="18">
        <f t="shared" si="2"/>
        <v>0</v>
      </c>
      <c r="G63" s="18">
        <v>6</v>
      </c>
      <c r="H63" s="18" t="e">
        <f t="shared" si="3"/>
        <v>#N/A</v>
      </c>
      <c r="I63" s="18">
        <f t="shared" si="4"/>
      </c>
      <c r="J63" s="18">
        <f>IF(I63="","",VLOOKUP(I63,'語彙表'!B9:C33,2,FALSE))</f>
      </c>
    </row>
    <row r="64" spans="2:10" ht="13.5" hidden="1">
      <c r="B64" s="18">
        <f>'語彙表'!B10</f>
        <v>0</v>
      </c>
      <c r="C64" s="18">
        <f t="shared" si="0"/>
        <v>48</v>
      </c>
      <c r="D64" s="18" t="str">
        <f t="shared" si="1"/>
        <v>ひらがな</v>
      </c>
      <c r="E64" s="18">
        <f>IF(D64="漢字",COUNTIF($D$58:D64,"漢字"),"")</f>
      </c>
      <c r="F64" s="18">
        <f t="shared" si="2"/>
        <v>0</v>
      </c>
      <c r="G64" s="18">
        <v>7</v>
      </c>
      <c r="H64" s="18" t="e">
        <f t="shared" si="3"/>
        <v>#N/A</v>
      </c>
      <c r="I64" s="18">
        <f t="shared" si="4"/>
      </c>
      <c r="J64" s="18">
        <f>IF(I64="","",VLOOKUP(I64,'語彙表'!B10:C34,2,FALSE))</f>
      </c>
    </row>
    <row r="65" spans="2:10" ht="13.5" hidden="1">
      <c r="B65" s="18">
        <f>'語彙表'!B11</f>
        <v>0</v>
      </c>
      <c r="C65" s="18">
        <f t="shared" si="0"/>
        <v>48</v>
      </c>
      <c r="D65" s="18" t="str">
        <f t="shared" si="1"/>
        <v>ひらがな</v>
      </c>
      <c r="E65" s="18">
        <f>IF(D65="漢字",COUNTIF($D$58:D65,"漢字"),"")</f>
      </c>
      <c r="F65" s="18">
        <f t="shared" si="2"/>
        <v>0</v>
      </c>
      <c r="G65" s="18">
        <v>8</v>
      </c>
      <c r="H65" s="18" t="e">
        <f t="shared" si="3"/>
        <v>#N/A</v>
      </c>
      <c r="I65" s="18">
        <f t="shared" si="4"/>
      </c>
      <c r="J65" s="18">
        <f>IF(I65="","",VLOOKUP(I65,'語彙表'!B11:C35,2,FALSE))</f>
      </c>
    </row>
    <row r="66" spans="2:10" ht="13.5" hidden="1">
      <c r="B66" s="18">
        <f>'語彙表'!B12</f>
        <v>0</v>
      </c>
      <c r="C66" s="18">
        <f t="shared" si="0"/>
        <v>48</v>
      </c>
      <c r="D66" s="18" t="str">
        <f t="shared" si="1"/>
        <v>ひらがな</v>
      </c>
      <c r="E66" s="18">
        <f>IF(D66="漢字",COUNTIF($D$58:D66,"漢字"),"")</f>
      </c>
      <c r="F66" s="18">
        <f t="shared" si="2"/>
        <v>0</v>
      </c>
      <c r="G66" s="18">
        <v>9</v>
      </c>
      <c r="H66" s="18" t="e">
        <f t="shared" si="3"/>
        <v>#N/A</v>
      </c>
      <c r="I66" s="18">
        <f t="shared" si="4"/>
      </c>
      <c r="J66" s="18">
        <f>IF(I66="","",VLOOKUP(I66,'語彙表'!B12:C36,2,FALSE))</f>
      </c>
    </row>
    <row r="67" spans="2:10" ht="13.5" hidden="1">
      <c r="B67" s="18">
        <f>'語彙表'!B13</f>
        <v>0</v>
      </c>
      <c r="C67" s="18">
        <f t="shared" si="0"/>
        <v>48</v>
      </c>
      <c r="D67" s="18" t="str">
        <f t="shared" si="1"/>
        <v>ひらがな</v>
      </c>
      <c r="E67" s="18">
        <f>IF(D67="漢字",COUNTIF($D$58:D67,"漢字"),"")</f>
      </c>
      <c r="F67" s="18">
        <f t="shared" si="2"/>
        <v>0</v>
      </c>
      <c r="G67" s="18">
        <v>10</v>
      </c>
      <c r="H67" s="18" t="e">
        <f t="shared" si="3"/>
        <v>#N/A</v>
      </c>
      <c r="I67" s="18">
        <f t="shared" si="4"/>
      </c>
      <c r="J67" s="18">
        <f>IF(I67="","",VLOOKUP(I67,'語彙表'!B13:C37,2,FALSE))</f>
      </c>
    </row>
    <row r="68" spans="2:10" ht="13.5" hidden="1">
      <c r="B68" s="18">
        <f>'語彙表'!B14</f>
        <v>0</v>
      </c>
      <c r="C68" s="18">
        <f t="shared" si="0"/>
        <v>48</v>
      </c>
      <c r="D68" s="18" t="str">
        <f t="shared" si="1"/>
        <v>ひらがな</v>
      </c>
      <c r="E68" s="18">
        <f>IF(D68="漢字",COUNTIF($D$58:D68,"漢字"),"")</f>
      </c>
      <c r="F68" s="18">
        <f t="shared" si="2"/>
        <v>0</v>
      </c>
      <c r="G68" s="18">
        <v>11</v>
      </c>
      <c r="H68" s="18" t="e">
        <f t="shared" si="3"/>
        <v>#N/A</v>
      </c>
      <c r="I68" s="18">
        <f t="shared" si="4"/>
      </c>
      <c r="J68" s="18">
        <f>IF(I68="","",VLOOKUP(I68,'語彙表'!B14:C38,2,FALSE))</f>
      </c>
    </row>
    <row r="69" spans="2:10" ht="13.5" hidden="1">
      <c r="B69" s="18">
        <f>'語彙表'!B15</f>
        <v>0</v>
      </c>
      <c r="C69" s="18">
        <f t="shared" si="0"/>
        <v>48</v>
      </c>
      <c r="D69" s="18" t="str">
        <f t="shared" si="1"/>
        <v>ひらがな</v>
      </c>
      <c r="E69" s="18">
        <f>IF(D69="漢字",COUNTIF($D$58:D69,"漢字"),"")</f>
      </c>
      <c r="F69" s="18">
        <f t="shared" si="2"/>
        <v>0</v>
      </c>
      <c r="G69" s="18">
        <v>12</v>
      </c>
      <c r="H69" s="18" t="e">
        <f t="shared" si="3"/>
        <v>#N/A</v>
      </c>
      <c r="I69" s="18">
        <f t="shared" si="4"/>
      </c>
      <c r="J69" s="18">
        <f>IF(I69="","",VLOOKUP(I69,'語彙表'!B15:C39,2,FALSE))</f>
      </c>
    </row>
    <row r="70" spans="2:10" ht="13.5" hidden="1">
      <c r="B70" s="18">
        <f>'語彙表'!B16</f>
        <v>0</v>
      </c>
      <c r="C70" s="18">
        <f t="shared" si="0"/>
        <v>48</v>
      </c>
      <c r="D70" s="18" t="str">
        <f t="shared" si="1"/>
        <v>ひらがな</v>
      </c>
      <c r="E70" s="18">
        <f>IF(D70="漢字",COUNTIF($D$58:D70,"漢字"),"")</f>
      </c>
      <c r="F70" s="18">
        <f t="shared" si="2"/>
        <v>0</v>
      </c>
      <c r="G70" s="18">
        <v>13</v>
      </c>
      <c r="H70" s="18" t="e">
        <f t="shared" si="3"/>
        <v>#N/A</v>
      </c>
      <c r="I70" s="18">
        <f t="shared" si="4"/>
      </c>
      <c r="J70" s="18">
        <f>IF(I70="","",VLOOKUP(I70,'語彙表'!B16:C40,2,FALSE))</f>
      </c>
    </row>
    <row r="71" spans="2:10" ht="13.5" hidden="1">
      <c r="B71" s="18">
        <f>'語彙表'!B17</f>
        <v>0</v>
      </c>
      <c r="C71" s="18">
        <f t="shared" si="0"/>
        <v>48</v>
      </c>
      <c r="D71" s="18" t="str">
        <f t="shared" si="1"/>
        <v>ひらがな</v>
      </c>
      <c r="E71" s="18">
        <f>IF(D71="漢字",COUNTIF($D$58:D71,"漢字"),"")</f>
      </c>
      <c r="F71" s="18">
        <f t="shared" si="2"/>
        <v>0</v>
      </c>
      <c r="G71" s="18">
        <v>14</v>
      </c>
      <c r="H71" s="18" t="e">
        <f t="shared" si="3"/>
        <v>#N/A</v>
      </c>
      <c r="I71" s="18">
        <f t="shared" si="4"/>
      </c>
      <c r="J71" s="18">
        <f>IF(I71="","",VLOOKUP(I71,'語彙表'!B17:C41,2,FALSE))</f>
      </c>
    </row>
    <row r="72" spans="2:10" ht="13.5" hidden="1">
      <c r="B72" s="18">
        <f>'語彙表'!B18</f>
        <v>0</v>
      </c>
      <c r="C72" s="18">
        <f t="shared" si="0"/>
        <v>48</v>
      </c>
      <c r="D72" s="18" t="str">
        <f t="shared" si="1"/>
        <v>ひらがな</v>
      </c>
      <c r="E72" s="18">
        <f>IF(D72="漢字",COUNTIF($D$58:D72,"漢字"),"")</f>
      </c>
      <c r="F72" s="18">
        <f t="shared" si="2"/>
        <v>0</v>
      </c>
      <c r="G72" s="18">
        <v>15</v>
      </c>
      <c r="H72" s="18" t="e">
        <f t="shared" si="3"/>
        <v>#N/A</v>
      </c>
      <c r="I72" s="18">
        <f t="shared" si="4"/>
      </c>
      <c r="J72" s="18">
        <f>IF(I72="","",VLOOKUP(I72,'語彙表'!B18:C42,2,FALSE))</f>
      </c>
    </row>
    <row r="73" spans="2:10" ht="13.5" hidden="1">
      <c r="B73" s="18">
        <f>'語彙表'!B19</f>
        <v>0</v>
      </c>
      <c r="C73" s="18">
        <f t="shared" si="0"/>
        <v>48</v>
      </c>
      <c r="D73" s="18" t="str">
        <f t="shared" si="1"/>
        <v>ひらがな</v>
      </c>
      <c r="E73" s="18">
        <f>IF(D73="漢字",COUNTIF($D$58:D73,"漢字"),"")</f>
      </c>
      <c r="F73" s="18">
        <f t="shared" si="2"/>
        <v>0</v>
      </c>
      <c r="G73" s="18">
        <v>16</v>
      </c>
      <c r="H73" s="18" t="e">
        <f t="shared" si="3"/>
        <v>#N/A</v>
      </c>
      <c r="I73" s="18">
        <f t="shared" si="4"/>
      </c>
      <c r="J73" s="18">
        <f>IF(I73="","",VLOOKUP(I73,'語彙表'!B19:C43,2,FALSE))</f>
      </c>
    </row>
    <row r="74" spans="2:10" ht="13.5" hidden="1">
      <c r="B74" s="18">
        <f>'語彙表'!B20</f>
        <v>0</v>
      </c>
      <c r="C74" s="18">
        <f t="shared" si="0"/>
        <v>48</v>
      </c>
      <c r="D74" s="18" t="str">
        <f t="shared" si="1"/>
        <v>ひらがな</v>
      </c>
      <c r="E74" s="18">
        <f>IF(D74="漢字",COUNTIF($D$58:D74,"漢字"),"")</f>
      </c>
      <c r="F74" s="18">
        <f t="shared" si="2"/>
        <v>0</v>
      </c>
      <c r="G74" s="18">
        <v>17</v>
      </c>
      <c r="H74" s="18" t="e">
        <f t="shared" si="3"/>
        <v>#N/A</v>
      </c>
      <c r="I74" s="18">
        <f t="shared" si="4"/>
      </c>
      <c r="J74" s="18">
        <f>IF(I74="","",VLOOKUP(I74,'語彙表'!B20:C44,2,FALSE))</f>
      </c>
    </row>
    <row r="75" spans="2:10" ht="13.5" hidden="1">
      <c r="B75" s="18">
        <f>'語彙表'!B21</f>
        <v>0</v>
      </c>
      <c r="C75" s="18">
        <f t="shared" si="0"/>
        <v>48</v>
      </c>
      <c r="D75" s="18" t="str">
        <f t="shared" si="1"/>
        <v>ひらがな</v>
      </c>
      <c r="E75" s="18">
        <f>IF(D75="漢字",COUNTIF($D$58:D75,"漢字"),"")</f>
      </c>
      <c r="F75" s="18">
        <f t="shared" si="2"/>
        <v>0</v>
      </c>
      <c r="G75" s="18">
        <v>18</v>
      </c>
      <c r="H75" s="18" t="e">
        <f t="shared" si="3"/>
        <v>#N/A</v>
      </c>
      <c r="I75" s="18">
        <f t="shared" si="4"/>
      </c>
      <c r="J75" s="18">
        <f>IF(I75="","",VLOOKUP(I75,'語彙表'!B21:C45,2,FALSE))</f>
      </c>
    </row>
    <row r="76" spans="2:10" ht="13.5" hidden="1">
      <c r="B76" s="18">
        <f>'語彙表'!B22</f>
        <v>0</v>
      </c>
      <c r="C76" s="18">
        <f t="shared" si="0"/>
        <v>48</v>
      </c>
      <c r="D76" s="18" t="str">
        <f t="shared" si="1"/>
        <v>ひらがな</v>
      </c>
      <c r="E76" s="18">
        <f>IF(D76="漢字",COUNTIF($D$58:D76,"漢字"),"")</f>
      </c>
      <c r="F76" s="18">
        <f t="shared" si="2"/>
        <v>0</v>
      </c>
      <c r="G76" s="18">
        <v>19</v>
      </c>
      <c r="H76" s="18" t="e">
        <f t="shared" si="3"/>
        <v>#N/A</v>
      </c>
      <c r="I76" s="18">
        <f t="shared" si="4"/>
      </c>
      <c r="J76" s="18">
        <f>IF(I76="","",VLOOKUP(I76,'語彙表'!B22:C46,2,FALSE))</f>
      </c>
    </row>
    <row r="77" spans="2:10" ht="13.5" hidden="1">
      <c r="B77" s="18">
        <f>'語彙表'!B23</f>
        <v>0</v>
      </c>
      <c r="C77" s="18">
        <f t="shared" si="0"/>
        <v>48</v>
      </c>
      <c r="D77" s="18" t="str">
        <f t="shared" si="1"/>
        <v>ひらがな</v>
      </c>
      <c r="E77" s="18">
        <f>IF(D77="漢字",COUNTIF($D$58:D77,"漢字"),"")</f>
      </c>
      <c r="F77" s="18">
        <f t="shared" si="2"/>
        <v>0</v>
      </c>
      <c r="G77" s="18">
        <v>20</v>
      </c>
      <c r="H77" s="18" t="e">
        <f t="shared" si="3"/>
        <v>#N/A</v>
      </c>
      <c r="I77" s="18">
        <f t="shared" si="4"/>
      </c>
      <c r="J77" s="18">
        <f>IF(I77="","",VLOOKUP(I77,'語彙表'!B23:C47,2,FALSE))</f>
      </c>
    </row>
    <row r="78" spans="2:10" ht="13.5" hidden="1">
      <c r="B78" s="18">
        <f>'語彙表'!B24</f>
        <v>0</v>
      </c>
      <c r="C78" s="18">
        <f t="shared" si="0"/>
        <v>48</v>
      </c>
      <c r="D78" s="18" t="str">
        <f t="shared" si="1"/>
        <v>ひらがな</v>
      </c>
      <c r="E78" s="18">
        <f>IF(D78="漢字",COUNTIF($D$58:D78,"漢字"),"")</f>
      </c>
      <c r="F78" s="18">
        <f t="shared" si="2"/>
        <v>0</v>
      </c>
      <c r="G78" s="18">
        <v>21</v>
      </c>
      <c r="H78" s="18" t="e">
        <f t="shared" si="3"/>
        <v>#N/A</v>
      </c>
      <c r="I78" s="18">
        <f t="shared" si="4"/>
      </c>
      <c r="J78" s="18">
        <f>IF(I78="","",VLOOKUP(I78,'語彙表'!B24:C48,2,FALSE))</f>
      </c>
    </row>
    <row r="79" spans="2:10" ht="13.5" hidden="1">
      <c r="B79" s="18">
        <f>'語彙表'!B25</f>
        <v>0</v>
      </c>
      <c r="C79" s="18">
        <f t="shared" si="0"/>
        <v>48</v>
      </c>
      <c r="D79" s="18" t="str">
        <f t="shared" si="1"/>
        <v>ひらがな</v>
      </c>
      <c r="E79" s="18">
        <f>IF(D79="漢字",COUNTIF($D$58:D79,"漢字"),"")</f>
      </c>
      <c r="F79" s="18">
        <f t="shared" si="2"/>
        <v>0</v>
      </c>
      <c r="G79" s="18">
        <v>22</v>
      </c>
      <c r="H79" s="18" t="e">
        <f t="shared" si="3"/>
        <v>#N/A</v>
      </c>
      <c r="I79" s="18">
        <f t="shared" si="4"/>
      </c>
      <c r="J79" s="18">
        <f>IF(I79="","",VLOOKUP(I79,'語彙表'!B25:C49,2,FALSE))</f>
      </c>
    </row>
    <row r="80" spans="2:10" ht="13.5" hidden="1">
      <c r="B80" s="18">
        <f>'語彙表'!B26</f>
        <v>0</v>
      </c>
      <c r="C80" s="18">
        <f t="shared" si="0"/>
        <v>48</v>
      </c>
      <c r="D80" s="18" t="str">
        <f t="shared" si="1"/>
        <v>ひらがな</v>
      </c>
      <c r="E80" s="18">
        <f>IF(D80="漢字",COUNTIF($D$58:D80,"漢字"),"")</f>
      </c>
      <c r="F80" s="18">
        <f t="shared" si="2"/>
        <v>0</v>
      </c>
      <c r="G80" s="18">
        <v>23</v>
      </c>
      <c r="H80" s="18" t="e">
        <f t="shared" si="3"/>
        <v>#N/A</v>
      </c>
      <c r="I80" s="18">
        <f t="shared" si="4"/>
      </c>
      <c r="J80" s="18">
        <f>IF(I80="","",VLOOKUP(I80,'語彙表'!B26:C50,2,FALSE))</f>
      </c>
    </row>
    <row r="81" spans="2:10" ht="13.5" hidden="1">
      <c r="B81" s="18">
        <f>'語彙表'!B27</f>
        <v>0</v>
      </c>
      <c r="C81" s="18">
        <f t="shared" si="0"/>
        <v>48</v>
      </c>
      <c r="D81" s="18" t="str">
        <f t="shared" si="1"/>
        <v>ひらがな</v>
      </c>
      <c r="E81" s="18">
        <f>IF(D81="漢字",COUNTIF($D$58:D81,"漢字"),"")</f>
      </c>
      <c r="F81" s="18">
        <f t="shared" si="2"/>
        <v>0</v>
      </c>
      <c r="G81" s="18">
        <v>24</v>
      </c>
      <c r="H81" s="18" t="e">
        <f t="shared" si="3"/>
        <v>#N/A</v>
      </c>
      <c r="I81" s="18">
        <f t="shared" si="4"/>
      </c>
      <c r="J81" s="18">
        <f>IF(I81="","",VLOOKUP(I81,'語彙表'!B27:C51,2,FALSE))</f>
      </c>
    </row>
    <row r="82" spans="2:10" ht="13.5" hidden="1">
      <c r="B82" s="18">
        <f>'語彙表'!B28</f>
        <v>0</v>
      </c>
      <c r="C82" s="18">
        <f t="shared" si="0"/>
        <v>48</v>
      </c>
      <c r="D82" s="18" t="str">
        <f t="shared" si="1"/>
        <v>ひらがな</v>
      </c>
      <c r="E82" s="18">
        <f>IF(D82="漢字",COUNTIF($D$58:D82,"漢字"),"")</f>
      </c>
      <c r="F82" s="18">
        <f t="shared" si="2"/>
        <v>0</v>
      </c>
      <c r="G82" s="18">
        <v>25</v>
      </c>
      <c r="H82" s="18" t="e">
        <f t="shared" si="3"/>
        <v>#N/A</v>
      </c>
      <c r="I82" s="18">
        <f t="shared" si="4"/>
      </c>
      <c r="J82" s="18">
        <f>IF(I82="","",VLOOKUP(I82,'語彙表'!B28:C52,2,FALSE))</f>
      </c>
    </row>
    <row r="83" spans="2:10" ht="13.5" hidden="1">
      <c r="B83" s="18">
        <f>'語彙表'!B29</f>
        <v>0</v>
      </c>
      <c r="C83" s="18">
        <f t="shared" si="0"/>
        <v>48</v>
      </c>
      <c r="D83" s="18" t="str">
        <f t="shared" si="1"/>
        <v>ひらがな</v>
      </c>
      <c r="E83" s="18">
        <f>IF(D83="漢字",COUNTIF($D$58:D83,"漢字"),"")</f>
      </c>
      <c r="H83" s="18" t="e">
        <f t="shared" si="3"/>
        <v>#N/A</v>
      </c>
      <c r="I83" s="18">
        <f t="shared" si="4"/>
      </c>
      <c r="J83" s="18">
        <f>IF(I83="","",VLOOKUP(I83,'語彙表'!B29:C53,2,FALSE))</f>
      </c>
    </row>
    <row r="84" ht="13.5" hidden="1"/>
    <row r="85" ht="13.5" hidden="1"/>
    <row r="86" spans="1:11" ht="13.5" hidden="1">
      <c r="A86" s="26">
        <v>1</v>
      </c>
      <c r="B86" s="18">
        <f aca="true" t="shared" si="5" ref="B86:B111">I58</f>
      </c>
      <c r="C86" s="18">
        <f aca="true" t="shared" si="6" ref="C86:C111">J58</f>
      </c>
      <c r="D86" s="18">
        <f>COUNTBLANK($B$86:B86)</f>
        <v>1</v>
      </c>
      <c r="E86" s="18">
        <f aca="true" t="shared" si="7" ref="E86:E114">IF(D86=0,B86,VLOOKUP(D86,$A$86:$C$110,2,FALSE))</f>
      </c>
      <c r="F86" s="18">
        <f aca="true" t="shared" si="8" ref="F86:F114">IF(D86=0,C86,VLOOKUP(D86,$A$86:$C$110,3,FALSE))</f>
      </c>
      <c r="G86" s="18" t="e">
        <f aca="true" t="shared" si="9" ref="G86:G114">CODE(F86)</f>
        <v>#VALUE!</v>
      </c>
      <c r="H86" s="18" t="e">
        <f>RANK(G86,$G$86:$G$89)</f>
        <v>#VALUE!</v>
      </c>
      <c r="I86" s="18">
        <f>F86</f>
      </c>
      <c r="J86" s="18">
        <v>1</v>
      </c>
      <c r="K86" s="18" t="e">
        <f>VLOOKUP(J86,$H$86:$I$89,2,FALSE)</f>
        <v>#N/A</v>
      </c>
    </row>
    <row r="87" spans="1:11" ht="13.5" hidden="1">
      <c r="A87" s="26">
        <v>2</v>
      </c>
      <c r="B87" s="18">
        <f t="shared" si="5"/>
      </c>
      <c r="C87" s="18">
        <f t="shared" si="6"/>
      </c>
      <c r="D87" s="18">
        <f>COUNTBLANK($B$86:B87)</f>
        <v>2</v>
      </c>
      <c r="E87" s="18">
        <f t="shared" si="7"/>
      </c>
      <c r="F87" s="18">
        <f t="shared" si="8"/>
      </c>
      <c r="G87" s="18" t="e">
        <f t="shared" si="9"/>
        <v>#VALUE!</v>
      </c>
      <c r="H87" s="18" t="e">
        <f>RANK(G87,$G$86:$G$89)</f>
        <v>#VALUE!</v>
      </c>
      <c r="I87" s="18">
        <f>F87</f>
      </c>
      <c r="J87" s="18">
        <v>2</v>
      </c>
      <c r="K87" s="18" t="e">
        <f>VLOOKUP(J87,$H$86:$I$89,2,FALSE)</f>
        <v>#N/A</v>
      </c>
    </row>
    <row r="88" spans="1:11" ht="13.5" hidden="1">
      <c r="A88" s="26">
        <v>3</v>
      </c>
      <c r="B88" s="18">
        <f t="shared" si="5"/>
      </c>
      <c r="C88" s="18">
        <f t="shared" si="6"/>
      </c>
      <c r="D88" s="18">
        <f>COUNTBLANK($B$86:B88)</f>
        <v>3</v>
      </c>
      <c r="E88" s="18">
        <f t="shared" si="7"/>
      </c>
      <c r="F88" s="18">
        <f t="shared" si="8"/>
      </c>
      <c r="G88" s="18" t="e">
        <f t="shared" si="9"/>
        <v>#VALUE!</v>
      </c>
      <c r="H88" s="18" t="e">
        <f>RANK(G88,$G$86:$G$89)</f>
        <v>#VALUE!</v>
      </c>
      <c r="I88" s="18">
        <f>F88</f>
      </c>
      <c r="J88" s="18">
        <v>3</v>
      </c>
      <c r="K88" s="18" t="e">
        <f>VLOOKUP(J88,$H$86:$I$89,2,FALSE)</f>
        <v>#N/A</v>
      </c>
    </row>
    <row r="89" spans="1:11" ht="13.5" hidden="1">
      <c r="A89" s="26">
        <v>4</v>
      </c>
      <c r="B89" s="18">
        <f t="shared" si="5"/>
      </c>
      <c r="C89" s="18">
        <f t="shared" si="6"/>
      </c>
      <c r="D89" s="18">
        <f>COUNTBLANK($B$86:B89)</f>
        <v>4</v>
      </c>
      <c r="E89" s="18">
        <f t="shared" si="7"/>
      </c>
      <c r="F89" s="18">
        <f t="shared" si="8"/>
      </c>
      <c r="G89" s="18" t="e">
        <f t="shared" si="9"/>
        <v>#VALUE!</v>
      </c>
      <c r="H89" s="18" t="e">
        <f>RANK(G89,$G$86:$G$89)</f>
        <v>#VALUE!</v>
      </c>
      <c r="I89" s="18">
        <f>F89</f>
      </c>
      <c r="J89" s="18">
        <v>4</v>
      </c>
      <c r="K89" s="18" t="e">
        <f>VLOOKUP(J89,$H$86:$I$89,2,FALSE)</f>
        <v>#N/A</v>
      </c>
    </row>
    <row r="90" spans="1:7" ht="13.5" hidden="1">
      <c r="A90" s="26">
        <v>5</v>
      </c>
      <c r="B90" s="18">
        <f t="shared" si="5"/>
      </c>
      <c r="C90" s="18">
        <f t="shared" si="6"/>
      </c>
      <c r="D90" s="18">
        <f>COUNTBLANK($B$86:B90)</f>
        <v>5</v>
      </c>
      <c r="E90" s="18">
        <f t="shared" si="7"/>
      </c>
      <c r="F90" s="18">
        <f t="shared" si="8"/>
      </c>
      <c r="G90" s="18" t="e">
        <f t="shared" si="9"/>
        <v>#VALUE!</v>
      </c>
    </row>
    <row r="91" spans="1:7" ht="13.5" hidden="1">
      <c r="A91" s="26">
        <v>6</v>
      </c>
      <c r="B91" s="18">
        <f t="shared" si="5"/>
      </c>
      <c r="C91" s="18">
        <f t="shared" si="6"/>
      </c>
      <c r="D91" s="18">
        <f>COUNTBLANK($B$86:B91)</f>
        <v>6</v>
      </c>
      <c r="E91" s="18">
        <f t="shared" si="7"/>
      </c>
      <c r="F91" s="18">
        <f t="shared" si="8"/>
      </c>
      <c r="G91" s="18" t="e">
        <f t="shared" si="9"/>
        <v>#VALUE!</v>
      </c>
    </row>
    <row r="92" spans="1:7" ht="13.5" hidden="1">
      <c r="A92" s="26">
        <v>7</v>
      </c>
      <c r="B92" s="18">
        <f t="shared" si="5"/>
      </c>
      <c r="C92" s="18">
        <f t="shared" si="6"/>
      </c>
      <c r="D92" s="18">
        <f>COUNTBLANK($B$86:B92)</f>
        <v>7</v>
      </c>
      <c r="E92" s="18">
        <f t="shared" si="7"/>
      </c>
      <c r="F92" s="18">
        <f t="shared" si="8"/>
      </c>
      <c r="G92" s="18" t="e">
        <f t="shared" si="9"/>
        <v>#VALUE!</v>
      </c>
    </row>
    <row r="93" spans="1:7" ht="13.5" hidden="1">
      <c r="A93" s="26">
        <v>8</v>
      </c>
      <c r="B93" s="18">
        <f t="shared" si="5"/>
      </c>
      <c r="C93" s="18">
        <f t="shared" si="6"/>
      </c>
      <c r="D93" s="18">
        <f>COUNTBLANK($B$86:B93)</f>
        <v>8</v>
      </c>
      <c r="E93" s="18">
        <f t="shared" si="7"/>
      </c>
      <c r="F93" s="18">
        <f t="shared" si="8"/>
      </c>
      <c r="G93" s="18" t="e">
        <f t="shared" si="9"/>
        <v>#VALUE!</v>
      </c>
    </row>
    <row r="94" spans="1:7" ht="13.5" hidden="1">
      <c r="A94" s="26">
        <v>9</v>
      </c>
      <c r="B94" s="18">
        <f t="shared" si="5"/>
      </c>
      <c r="C94" s="18">
        <f t="shared" si="6"/>
      </c>
      <c r="D94" s="18">
        <f>COUNTBLANK($B$86:B94)</f>
        <v>9</v>
      </c>
      <c r="E94" s="18">
        <f t="shared" si="7"/>
      </c>
      <c r="F94" s="18">
        <f t="shared" si="8"/>
      </c>
      <c r="G94" s="18" t="e">
        <f t="shared" si="9"/>
        <v>#VALUE!</v>
      </c>
    </row>
    <row r="95" spans="1:7" ht="13.5" hidden="1">
      <c r="A95" s="26">
        <v>10</v>
      </c>
      <c r="B95" s="18">
        <f t="shared" si="5"/>
      </c>
      <c r="C95" s="18">
        <f t="shared" si="6"/>
      </c>
      <c r="D95" s="18">
        <f>COUNTBLANK($B$86:B95)</f>
        <v>10</v>
      </c>
      <c r="E95" s="18">
        <f t="shared" si="7"/>
      </c>
      <c r="F95" s="18">
        <f t="shared" si="8"/>
      </c>
      <c r="G95" s="18" t="e">
        <f t="shared" si="9"/>
        <v>#VALUE!</v>
      </c>
    </row>
    <row r="96" spans="1:7" ht="13.5" hidden="1">
      <c r="A96" s="26">
        <v>11</v>
      </c>
      <c r="B96" s="18">
        <f t="shared" si="5"/>
      </c>
      <c r="C96" s="18">
        <f t="shared" si="6"/>
      </c>
      <c r="D96" s="18">
        <f>COUNTBLANK($B$86:B96)</f>
        <v>11</v>
      </c>
      <c r="E96" s="18">
        <f t="shared" si="7"/>
      </c>
      <c r="F96" s="18">
        <f t="shared" si="8"/>
      </c>
      <c r="G96" s="18" t="e">
        <f t="shared" si="9"/>
        <v>#VALUE!</v>
      </c>
    </row>
    <row r="97" spans="1:7" ht="13.5" hidden="1">
      <c r="A97" s="26">
        <v>12</v>
      </c>
      <c r="B97" s="18">
        <f t="shared" si="5"/>
      </c>
      <c r="C97" s="18">
        <f t="shared" si="6"/>
      </c>
      <c r="D97" s="18">
        <f>COUNTBLANK($B$86:B97)</f>
        <v>12</v>
      </c>
      <c r="E97" s="18">
        <f t="shared" si="7"/>
      </c>
      <c r="F97" s="18">
        <f t="shared" si="8"/>
      </c>
      <c r="G97" s="18" t="e">
        <f t="shared" si="9"/>
        <v>#VALUE!</v>
      </c>
    </row>
    <row r="98" spans="1:7" ht="13.5" hidden="1">
      <c r="A98" s="26">
        <v>13</v>
      </c>
      <c r="B98" s="18">
        <f t="shared" si="5"/>
      </c>
      <c r="C98" s="18">
        <f t="shared" si="6"/>
      </c>
      <c r="D98" s="18">
        <f>COUNTBLANK($B$86:B98)</f>
        <v>13</v>
      </c>
      <c r="E98" s="18">
        <f t="shared" si="7"/>
      </c>
      <c r="F98" s="18">
        <f t="shared" si="8"/>
      </c>
      <c r="G98" s="18" t="e">
        <f t="shared" si="9"/>
        <v>#VALUE!</v>
      </c>
    </row>
    <row r="99" spans="1:7" ht="13.5" hidden="1">
      <c r="A99" s="26">
        <v>14</v>
      </c>
      <c r="B99" s="18">
        <f t="shared" si="5"/>
      </c>
      <c r="C99" s="18">
        <f t="shared" si="6"/>
      </c>
      <c r="D99" s="18">
        <f>COUNTBLANK($B$86:B99)</f>
        <v>14</v>
      </c>
      <c r="E99" s="18">
        <f t="shared" si="7"/>
      </c>
      <c r="F99" s="18">
        <f t="shared" si="8"/>
      </c>
      <c r="G99" s="18" t="e">
        <f t="shared" si="9"/>
        <v>#VALUE!</v>
      </c>
    </row>
    <row r="100" spans="1:7" ht="13.5" hidden="1">
      <c r="A100" s="26">
        <v>15</v>
      </c>
      <c r="B100" s="18">
        <f t="shared" si="5"/>
      </c>
      <c r="C100" s="18">
        <f t="shared" si="6"/>
      </c>
      <c r="D100" s="18">
        <f>COUNTBLANK($B$86:B100)</f>
        <v>15</v>
      </c>
      <c r="E100" s="18">
        <f t="shared" si="7"/>
      </c>
      <c r="F100" s="18">
        <f t="shared" si="8"/>
      </c>
      <c r="G100" s="18" t="e">
        <f t="shared" si="9"/>
        <v>#VALUE!</v>
      </c>
    </row>
    <row r="101" spans="1:7" ht="13.5" hidden="1">
      <c r="A101" s="26">
        <v>16</v>
      </c>
      <c r="B101" s="18">
        <f t="shared" si="5"/>
      </c>
      <c r="C101" s="18">
        <f t="shared" si="6"/>
      </c>
      <c r="D101" s="18">
        <f>COUNTBLANK($B$86:B101)</f>
        <v>16</v>
      </c>
      <c r="E101" s="18">
        <f t="shared" si="7"/>
      </c>
      <c r="F101" s="18">
        <f t="shared" si="8"/>
      </c>
      <c r="G101" s="18" t="e">
        <f t="shared" si="9"/>
        <v>#VALUE!</v>
      </c>
    </row>
    <row r="102" spans="1:7" ht="13.5" hidden="1">
      <c r="A102" s="26">
        <v>17</v>
      </c>
      <c r="B102" s="18">
        <f t="shared" si="5"/>
      </c>
      <c r="C102" s="18">
        <f t="shared" si="6"/>
      </c>
      <c r="D102" s="18">
        <f>COUNTBLANK($B$86:B102)</f>
        <v>17</v>
      </c>
      <c r="E102" s="18">
        <f t="shared" si="7"/>
      </c>
      <c r="F102" s="18">
        <f t="shared" si="8"/>
      </c>
      <c r="G102" s="18" t="e">
        <f t="shared" si="9"/>
        <v>#VALUE!</v>
      </c>
    </row>
    <row r="103" spans="1:7" ht="13.5" hidden="1">
      <c r="A103" s="26">
        <v>18</v>
      </c>
      <c r="B103" s="18">
        <f t="shared" si="5"/>
      </c>
      <c r="C103" s="18">
        <f t="shared" si="6"/>
      </c>
      <c r="D103" s="18">
        <f>COUNTBLANK($B$86:B103)</f>
        <v>18</v>
      </c>
      <c r="E103" s="18">
        <f t="shared" si="7"/>
      </c>
      <c r="F103" s="18">
        <f t="shared" si="8"/>
      </c>
      <c r="G103" s="18" t="e">
        <f t="shared" si="9"/>
        <v>#VALUE!</v>
      </c>
    </row>
    <row r="104" spans="1:7" ht="13.5" hidden="1">
      <c r="A104" s="26">
        <v>19</v>
      </c>
      <c r="B104" s="18">
        <f t="shared" si="5"/>
      </c>
      <c r="C104" s="18">
        <f t="shared" si="6"/>
      </c>
      <c r="D104" s="18">
        <f>COUNTBLANK($B$86:B104)</f>
        <v>19</v>
      </c>
      <c r="E104" s="18">
        <f t="shared" si="7"/>
      </c>
      <c r="F104" s="18">
        <f t="shared" si="8"/>
      </c>
      <c r="G104" s="18" t="e">
        <f t="shared" si="9"/>
        <v>#VALUE!</v>
      </c>
    </row>
    <row r="105" spans="1:7" ht="13.5" hidden="1">
      <c r="A105" s="26">
        <v>20</v>
      </c>
      <c r="B105" s="18">
        <f t="shared" si="5"/>
      </c>
      <c r="C105" s="18">
        <f t="shared" si="6"/>
      </c>
      <c r="D105" s="18">
        <f>COUNTBLANK($B$86:B105)</f>
        <v>20</v>
      </c>
      <c r="E105" s="18">
        <f t="shared" si="7"/>
      </c>
      <c r="F105" s="18">
        <f t="shared" si="8"/>
      </c>
      <c r="G105" s="18" t="e">
        <f t="shared" si="9"/>
        <v>#VALUE!</v>
      </c>
    </row>
    <row r="106" spans="1:7" ht="13.5" hidden="1">
      <c r="A106" s="26">
        <v>21</v>
      </c>
      <c r="B106" s="18">
        <f t="shared" si="5"/>
      </c>
      <c r="C106" s="18">
        <f t="shared" si="6"/>
      </c>
      <c r="D106" s="18">
        <f>COUNTBLANK($B$86:B106)</f>
        <v>21</v>
      </c>
      <c r="E106" s="18">
        <f t="shared" si="7"/>
      </c>
      <c r="F106" s="18">
        <f t="shared" si="8"/>
      </c>
      <c r="G106" s="18" t="e">
        <f t="shared" si="9"/>
        <v>#VALUE!</v>
      </c>
    </row>
    <row r="107" spans="1:7" ht="13.5" hidden="1">
      <c r="A107" s="26">
        <v>22</v>
      </c>
      <c r="B107" s="18">
        <f t="shared" si="5"/>
      </c>
      <c r="C107" s="18">
        <f t="shared" si="6"/>
      </c>
      <c r="D107" s="18">
        <f>COUNTBLANK($B$86:B107)</f>
        <v>22</v>
      </c>
      <c r="E107" s="18">
        <f t="shared" si="7"/>
      </c>
      <c r="F107" s="18">
        <f t="shared" si="8"/>
      </c>
      <c r="G107" s="18" t="e">
        <f t="shared" si="9"/>
        <v>#VALUE!</v>
      </c>
    </row>
    <row r="108" spans="1:7" ht="13.5" hidden="1">
      <c r="A108" s="26">
        <v>23</v>
      </c>
      <c r="B108" s="18">
        <f t="shared" si="5"/>
      </c>
      <c r="C108" s="18">
        <f t="shared" si="6"/>
      </c>
      <c r="D108" s="18">
        <f>COUNTBLANK($B$86:B108)</f>
        <v>23</v>
      </c>
      <c r="E108" s="18">
        <f t="shared" si="7"/>
      </c>
      <c r="F108" s="18">
        <f t="shared" si="8"/>
      </c>
      <c r="G108" s="18" t="e">
        <f t="shared" si="9"/>
        <v>#VALUE!</v>
      </c>
    </row>
    <row r="109" spans="1:7" ht="13.5" hidden="1">
      <c r="A109" s="26">
        <v>24</v>
      </c>
      <c r="B109" s="18">
        <f t="shared" si="5"/>
      </c>
      <c r="C109" s="18">
        <f t="shared" si="6"/>
      </c>
      <c r="D109" s="18">
        <f>COUNTBLANK($B$86:B109)</f>
        <v>24</v>
      </c>
      <c r="E109" s="18">
        <f t="shared" si="7"/>
      </c>
      <c r="F109" s="18">
        <f t="shared" si="8"/>
      </c>
      <c r="G109" s="18" t="e">
        <f t="shared" si="9"/>
        <v>#VALUE!</v>
      </c>
    </row>
    <row r="110" spans="1:7" ht="13.5" hidden="1">
      <c r="A110" s="26">
        <v>25</v>
      </c>
      <c r="B110" s="18">
        <f t="shared" si="5"/>
      </c>
      <c r="C110" s="18">
        <f t="shared" si="6"/>
      </c>
      <c r="D110" s="18">
        <f>COUNTBLANK($B$86:B110)</f>
        <v>25</v>
      </c>
      <c r="E110" s="18">
        <f t="shared" si="7"/>
      </c>
      <c r="F110" s="18">
        <f t="shared" si="8"/>
      </c>
      <c r="G110" s="18" t="e">
        <f t="shared" si="9"/>
        <v>#VALUE!</v>
      </c>
    </row>
    <row r="111" spans="2:7" ht="13.5" hidden="1">
      <c r="B111" s="18">
        <f t="shared" si="5"/>
      </c>
      <c r="C111" s="18">
        <f t="shared" si="6"/>
      </c>
      <c r="D111" s="18">
        <f>COUNTBLANK($B$86:B111)</f>
        <v>26</v>
      </c>
      <c r="E111" s="18" t="e">
        <f t="shared" si="7"/>
        <v>#N/A</v>
      </c>
      <c r="F111" s="18" t="e">
        <f t="shared" si="8"/>
        <v>#N/A</v>
      </c>
      <c r="G111" s="18" t="e">
        <f t="shared" si="9"/>
        <v>#N/A</v>
      </c>
    </row>
    <row r="112" spans="4:7" ht="13.5" hidden="1">
      <c r="D112" s="18">
        <f>COUNTBLANK($B$86:B112)</f>
        <v>27</v>
      </c>
      <c r="E112" s="18" t="e">
        <f t="shared" si="7"/>
        <v>#N/A</v>
      </c>
      <c r="F112" s="18" t="e">
        <f t="shared" si="8"/>
        <v>#N/A</v>
      </c>
      <c r="G112" s="18" t="e">
        <f t="shared" si="9"/>
        <v>#N/A</v>
      </c>
    </row>
    <row r="113" spans="4:7" ht="13.5" hidden="1">
      <c r="D113" s="18">
        <f>COUNTBLANK($B$86:B113)</f>
        <v>28</v>
      </c>
      <c r="E113" s="18" t="e">
        <f t="shared" si="7"/>
        <v>#N/A</v>
      </c>
      <c r="F113" s="18" t="e">
        <f t="shared" si="8"/>
        <v>#N/A</v>
      </c>
      <c r="G113" s="18" t="e">
        <f t="shared" si="9"/>
        <v>#N/A</v>
      </c>
    </row>
    <row r="114" spans="4:7" ht="13.5" hidden="1">
      <c r="D114" s="18">
        <f>COUNTBLANK($B$86:B114)</f>
        <v>29</v>
      </c>
      <c r="E114" s="18" t="e">
        <f t="shared" si="7"/>
        <v>#N/A</v>
      </c>
      <c r="F114" s="18" t="e">
        <f t="shared" si="8"/>
        <v>#N/A</v>
      </c>
      <c r="G114" s="18" t="e">
        <f t="shared" si="9"/>
        <v>#N/A</v>
      </c>
    </row>
    <row r="115" ht="13.5" hidden="1"/>
    <row r="116" spans="1:6" ht="13.5" hidden="1">
      <c r="A116" s="18">
        <v>1</v>
      </c>
      <c r="B116" s="18">
        <f aca="true" ca="1" t="shared" si="10" ref="B116:B147">RAND()</f>
        <v>0.2797735297250723</v>
      </c>
      <c r="C116" s="18">
        <f>RANK(B116,$B$116:$B$119)</f>
        <v>4</v>
      </c>
      <c r="D116" s="18">
        <f>E86</f>
      </c>
      <c r="E116" s="18">
        <v>1</v>
      </c>
      <c r="F116" s="18">
        <f>VLOOKUP(E116,$C$116:$D$119,2,FALSE)</f>
      </c>
    </row>
    <row r="117" spans="2:6" ht="13.5" hidden="1">
      <c r="B117" s="18">
        <f ca="1" t="shared" si="10"/>
        <v>0.9457475479904094</v>
      </c>
      <c r="C117" s="18">
        <f>RANK(B117,$B$116:$B$119)</f>
        <v>1</v>
      </c>
      <c r="D117" s="18">
        <f>E87</f>
      </c>
      <c r="E117" s="18">
        <v>2</v>
      </c>
      <c r="F117" s="18">
        <f>VLOOKUP(E117,$C$116:$D$119,2,FALSE)</f>
      </c>
    </row>
    <row r="118" spans="2:6" ht="13.5" hidden="1">
      <c r="B118" s="18">
        <f ca="1" t="shared" si="10"/>
        <v>0.707890286171204</v>
      </c>
      <c r="C118" s="18">
        <f>RANK(B118,$B$116:$B$119)</f>
        <v>3</v>
      </c>
      <c r="D118" s="18">
        <f>E88</f>
      </c>
      <c r="E118" s="18">
        <v>3</v>
      </c>
      <c r="F118" s="18">
        <f>VLOOKUP(E118,$C$116:$D$119,2,FALSE)</f>
      </c>
    </row>
    <row r="119" spans="2:6" ht="13.5" hidden="1">
      <c r="B119" s="18">
        <f ca="1" t="shared" si="10"/>
        <v>0.8437275323067122</v>
      </c>
      <c r="C119" s="18">
        <f>RANK(B119,$B$116:$B$119)</f>
        <v>2</v>
      </c>
      <c r="D119" s="18">
        <f>E89</f>
      </c>
      <c r="E119" s="18">
        <v>4</v>
      </c>
      <c r="F119" s="18">
        <f>VLOOKUP(E119,$C$116:$D$119,2,FALSE)</f>
      </c>
    </row>
    <row r="120" spans="1:6" ht="13.5" hidden="1">
      <c r="A120" s="18">
        <v>2</v>
      </c>
      <c r="B120" s="18">
        <f ca="1" t="shared" si="10"/>
        <v>0.2485641155613849</v>
      </c>
      <c r="C120" s="18">
        <f>RANK(B120,$B$120:$B$123)</f>
        <v>3</v>
      </c>
      <c r="D120" s="18">
        <f>E87</f>
      </c>
      <c r="E120" s="18">
        <v>1</v>
      </c>
      <c r="F120" s="18">
        <f>VLOOKUP(E120,$C$120:$D$123,2,FALSE)</f>
      </c>
    </row>
    <row r="121" spans="2:6" ht="13.5" hidden="1">
      <c r="B121" s="18">
        <f ca="1" t="shared" si="10"/>
        <v>0.10865185759719487</v>
      </c>
      <c r="C121" s="18">
        <f>RANK(B121,$B$120:$B$123)</f>
        <v>4</v>
      </c>
      <c r="D121" s="18">
        <f>E88</f>
      </c>
      <c r="E121" s="18">
        <v>2</v>
      </c>
      <c r="F121" s="18">
        <f>VLOOKUP(E121,$C$120:$D$123,2,FALSE)</f>
      </c>
    </row>
    <row r="122" spans="2:6" ht="13.5" hidden="1">
      <c r="B122" s="18">
        <f ca="1" t="shared" si="10"/>
        <v>0.8324703833726623</v>
      </c>
      <c r="C122" s="18">
        <f>RANK(B122,$B$120:$B$123)</f>
        <v>2</v>
      </c>
      <c r="D122" s="18">
        <f>E89</f>
      </c>
      <c r="E122" s="18">
        <v>3</v>
      </c>
      <c r="F122" s="18">
        <f>VLOOKUP(E122,$C$120:$D$123,2,FALSE)</f>
      </c>
    </row>
    <row r="123" spans="2:6" ht="13.5" hidden="1">
      <c r="B123" s="18">
        <f ca="1" t="shared" si="10"/>
        <v>0.8650182032846572</v>
      </c>
      <c r="C123" s="18">
        <f>RANK(B123,$B$120:$B$123)</f>
        <v>1</v>
      </c>
      <c r="D123" s="18">
        <f>E90</f>
      </c>
      <c r="E123" s="18">
        <v>4</v>
      </c>
      <c r="F123" s="18">
        <f>VLOOKUP(E123,$C$120:$D$123,2,FALSE)</f>
      </c>
    </row>
    <row r="124" spans="1:6" ht="13.5" hidden="1">
      <c r="A124" s="18">
        <v>3</v>
      </c>
      <c r="B124" s="18">
        <f ca="1" t="shared" si="10"/>
        <v>0.46556717593267205</v>
      </c>
      <c r="C124" s="18">
        <f>RANK(B124,$B$124:$B$127)</f>
        <v>3</v>
      </c>
      <c r="D124" s="18">
        <f>E88</f>
      </c>
      <c r="E124" s="18">
        <v>1</v>
      </c>
      <c r="F124" s="18">
        <f>VLOOKUP(E124,$C$124:$D$127,2,FALSE)</f>
      </c>
    </row>
    <row r="125" spans="2:6" ht="13.5" hidden="1">
      <c r="B125" s="18">
        <f ca="1" t="shared" si="10"/>
        <v>0.8613001083928131</v>
      </c>
      <c r="C125" s="18">
        <f>RANK(B125,$B$124:$B$127)</f>
        <v>1</v>
      </c>
      <c r="D125" s="18">
        <f>E89</f>
      </c>
      <c r="E125" s="18">
        <v>2</v>
      </c>
      <c r="F125" s="18">
        <f>VLOOKUP(E125,$C$124:$D$127,2,FALSE)</f>
      </c>
    </row>
    <row r="126" spans="2:6" ht="13.5" hidden="1">
      <c r="B126" s="18">
        <f ca="1" t="shared" si="10"/>
        <v>0.26434995544034123</v>
      </c>
      <c r="C126" s="18">
        <f>RANK(B126,$B$124:$B$127)</f>
        <v>4</v>
      </c>
      <c r="D126" s="18">
        <f>E90</f>
      </c>
      <c r="E126" s="18">
        <v>3</v>
      </c>
      <c r="F126" s="18">
        <f>VLOOKUP(E126,$C$124:$D$127,2,FALSE)</f>
      </c>
    </row>
    <row r="127" spans="2:6" ht="13.5" hidden="1">
      <c r="B127" s="18">
        <f ca="1" t="shared" si="10"/>
        <v>0.6996552822058455</v>
      </c>
      <c r="C127" s="18">
        <f>RANK(B127,$B$124:$B$127)</f>
        <v>2</v>
      </c>
      <c r="D127" s="18">
        <f>E91</f>
      </c>
      <c r="E127" s="18">
        <v>4</v>
      </c>
      <c r="F127" s="18">
        <f>VLOOKUP(E127,$C$124:$D$127,2,FALSE)</f>
      </c>
    </row>
    <row r="128" spans="1:6" ht="13.5" hidden="1">
      <c r="A128" s="18">
        <v>4</v>
      </c>
      <c r="B128" s="18">
        <f ca="1" t="shared" si="10"/>
        <v>0.5431077769689141</v>
      </c>
      <c r="C128" s="18">
        <f>RANK(B128,$B$128:$B$131)</f>
        <v>1</v>
      </c>
      <c r="D128" s="18">
        <f>E89</f>
      </c>
      <c r="E128" s="18">
        <v>1</v>
      </c>
      <c r="F128" s="18">
        <f>VLOOKUP(E128,$C$128:$D$131,2,FALSE)</f>
      </c>
    </row>
    <row r="129" spans="2:6" ht="13.5" hidden="1">
      <c r="B129" s="18">
        <f ca="1" t="shared" si="10"/>
        <v>0.31528286316261145</v>
      </c>
      <c r="C129" s="18">
        <f>RANK(B129,$B$128:$B$131)</f>
        <v>3</v>
      </c>
      <c r="D129" s="18">
        <f>E90</f>
      </c>
      <c r="E129" s="18">
        <v>2</v>
      </c>
      <c r="F129" s="18">
        <f>VLOOKUP(E129,$C$128:$D$131,2,FALSE)</f>
      </c>
    </row>
    <row r="130" spans="2:6" ht="13.5" hidden="1">
      <c r="B130" s="18">
        <f ca="1" t="shared" si="10"/>
        <v>0.5352947622418391</v>
      </c>
      <c r="C130" s="18">
        <f>RANK(B130,$B$128:$B$131)</f>
        <v>2</v>
      </c>
      <c r="D130" s="18">
        <f>E91</f>
      </c>
      <c r="E130" s="18">
        <v>3</v>
      </c>
      <c r="F130" s="18">
        <f>VLOOKUP(E130,$C$128:$D$131,2,FALSE)</f>
      </c>
    </row>
    <row r="131" spans="2:6" ht="13.5" hidden="1">
      <c r="B131" s="18">
        <f ca="1" t="shared" si="10"/>
        <v>0.10446207888307857</v>
      </c>
      <c r="C131" s="18">
        <f>RANK(B131,$B$128:$B$131)</f>
        <v>4</v>
      </c>
      <c r="D131" s="18">
        <f>E92</f>
      </c>
      <c r="E131" s="18">
        <v>4</v>
      </c>
      <c r="F131" s="18">
        <f>VLOOKUP(E131,$C$128:$D$131,2,FALSE)</f>
      </c>
    </row>
    <row r="132" spans="1:6" ht="13.5" hidden="1">
      <c r="A132" s="18">
        <v>5</v>
      </c>
      <c r="B132" s="18">
        <f ca="1" t="shared" si="10"/>
        <v>0.23973623632554464</v>
      </c>
      <c r="C132" s="18">
        <f>RANK(B132,$B$132:$B$135)</f>
        <v>3</v>
      </c>
      <c r="D132" s="18">
        <f>E90</f>
      </c>
      <c r="E132" s="18">
        <v>1</v>
      </c>
      <c r="F132" s="18">
        <f>VLOOKUP(E132,$C$132:$D$135,2,FALSE)</f>
      </c>
    </row>
    <row r="133" spans="2:6" ht="13.5" hidden="1">
      <c r="B133" s="18">
        <f ca="1" t="shared" si="10"/>
        <v>0.05420019493632644</v>
      </c>
      <c r="C133" s="18">
        <f>RANK(B133,$B$132:$B$135)</f>
        <v>4</v>
      </c>
      <c r="D133" s="18">
        <f>E91</f>
      </c>
      <c r="E133" s="18">
        <v>2</v>
      </c>
      <c r="F133" s="18">
        <f>VLOOKUP(E133,$C$132:$D$135,2,FALSE)</f>
      </c>
    </row>
    <row r="134" spans="2:6" ht="13.5" hidden="1">
      <c r="B134" s="18">
        <f ca="1" t="shared" si="10"/>
        <v>0.24627554463602852</v>
      </c>
      <c r="C134" s="18">
        <f>RANK(B134,$B$132:$B$135)</f>
        <v>2</v>
      </c>
      <c r="D134" s="18">
        <f>E92</f>
      </c>
      <c r="E134" s="18">
        <v>3</v>
      </c>
      <c r="F134" s="18">
        <f>VLOOKUP(E134,$C$132:$D$135,2,FALSE)</f>
      </c>
    </row>
    <row r="135" spans="2:6" ht="13.5" hidden="1">
      <c r="B135" s="18">
        <f ca="1" t="shared" si="10"/>
        <v>0.924048786085514</v>
      </c>
      <c r="C135" s="18">
        <f>RANK(B135,$B$132:$B$135)</f>
        <v>1</v>
      </c>
      <c r="D135" s="18">
        <f>E93</f>
      </c>
      <c r="E135" s="18">
        <v>4</v>
      </c>
      <c r="F135" s="18">
        <f>VLOOKUP(E135,$C$132:$D$135,2,FALSE)</f>
      </c>
    </row>
    <row r="136" spans="1:6" ht="13.5" hidden="1">
      <c r="A136" s="18">
        <v>6</v>
      </c>
      <c r="B136" s="18">
        <f ca="1" t="shared" si="10"/>
        <v>0.6481291126099653</v>
      </c>
      <c r="C136" s="18">
        <f>RANK(B136,$B$136:$B$139)</f>
        <v>3</v>
      </c>
      <c r="D136" s="18">
        <f>E91</f>
      </c>
      <c r="E136" s="18">
        <v>1</v>
      </c>
      <c r="F136" s="18">
        <f>VLOOKUP(E136,$C$136:$D$139,2,FALSE)</f>
      </c>
    </row>
    <row r="137" spans="2:6" ht="13.5" hidden="1">
      <c r="B137" s="18">
        <f ca="1" t="shared" si="10"/>
        <v>0.10089530886027509</v>
      </c>
      <c r="C137" s="18">
        <f>RANK(B137,$B$136:$B$139)</f>
        <v>4</v>
      </c>
      <c r="D137" s="18">
        <f>E92</f>
      </c>
      <c r="E137" s="18">
        <v>2</v>
      </c>
      <c r="F137" s="18">
        <f>VLOOKUP(E137,$C$136:$D$139,2,FALSE)</f>
      </c>
    </row>
    <row r="138" spans="2:6" ht="13.5" hidden="1">
      <c r="B138" s="18">
        <f ca="1" t="shared" si="10"/>
        <v>0.7906669972454796</v>
      </c>
      <c r="C138" s="18">
        <f>RANK(B138,$B$136:$B$139)</f>
        <v>2</v>
      </c>
      <c r="D138" s="18">
        <f>E93</f>
      </c>
      <c r="E138" s="18">
        <v>3</v>
      </c>
      <c r="F138" s="18">
        <f>VLOOKUP(E138,$C$136:$D$139,2,FALSE)</f>
      </c>
    </row>
    <row r="139" spans="2:6" ht="13.5" hidden="1">
      <c r="B139" s="18">
        <f ca="1" t="shared" si="10"/>
        <v>0.9796754494947058</v>
      </c>
      <c r="C139" s="18">
        <f>RANK(B139,$B$136:$B$139)</f>
        <v>1</v>
      </c>
      <c r="D139" s="18">
        <f>E94</f>
      </c>
      <c r="E139" s="18">
        <v>4</v>
      </c>
      <c r="F139" s="18">
        <f>VLOOKUP(E139,$C$136:$D$139,2,FALSE)</f>
      </c>
    </row>
    <row r="140" spans="1:6" ht="13.5" hidden="1">
      <c r="A140" s="18">
        <v>7</v>
      </c>
      <c r="B140" s="18">
        <f ca="1" t="shared" si="10"/>
        <v>0.3393144955605818</v>
      </c>
      <c r="C140" s="18">
        <f>RANK(B140,$B$140:$B$143)</f>
        <v>2</v>
      </c>
      <c r="D140" s="18">
        <f>E92</f>
      </c>
      <c r="E140" s="18">
        <v>1</v>
      </c>
      <c r="F140" s="18">
        <f>VLOOKUP(E140,$C$140:$D$143,2,FALSE)</f>
      </c>
    </row>
    <row r="141" spans="2:6" ht="13.5" hidden="1">
      <c r="B141" s="18">
        <f ca="1" t="shared" si="10"/>
        <v>0.648425859668011</v>
      </c>
      <c r="C141" s="18">
        <f>RANK(B141,$B$140:$B$143)</f>
        <v>1</v>
      </c>
      <c r="D141" s="18">
        <f>E93</f>
      </c>
      <c r="E141" s="18">
        <v>2</v>
      </c>
      <c r="F141" s="18">
        <f>VLOOKUP(E141,$C$140:$D$143,2,FALSE)</f>
      </c>
    </row>
    <row r="142" spans="2:6" ht="13.5" hidden="1">
      <c r="B142" s="18">
        <f ca="1" t="shared" si="10"/>
        <v>0.07018175231798995</v>
      </c>
      <c r="C142" s="18">
        <f>RANK(B142,$B$140:$B$143)</f>
        <v>4</v>
      </c>
      <c r="D142" s="18">
        <f>E94</f>
      </c>
      <c r="E142" s="18">
        <v>3</v>
      </c>
      <c r="F142" s="18">
        <f>VLOOKUP(E142,$C$140:$D$143,2,FALSE)</f>
      </c>
    </row>
    <row r="143" spans="2:6" ht="13.5" hidden="1">
      <c r="B143" s="18">
        <f ca="1" t="shared" si="10"/>
        <v>0.16519952691647788</v>
      </c>
      <c r="C143" s="18">
        <f>RANK(B143,$B$140:$B$143)</f>
        <v>3</v>
      </c>
      <c r="D143" s="18">
        <f>E95</f>
      </c>
      <c r="E143" s="18">
        <v>4</v>
      </c>
      <c r="F143" s="18">
        <f>VLOOKUP(E143,$C$140:$D$143,2,FALSE)</f>
      </c>
    </row>
    <row r="144" spans="1:6" ht="13.5" hidden="1">
      <c r="A144" s="18">
        <v>8</v>
      </c>
      <c r="B144" s="18">
        <f ca="1" t="shared" si="10"/>
        <v>0.2181959787511536</v>
      </c>
      <c r="C144" s="18">
        <f>RANK(B144,$B$144:$B$147)</f>
        <v>4</v>
      </c>
      <c r="D144" s="18">
        <f>E93</f>
      </c>
      <c r="E144" s="18">
        <v>1</v>
      </c>
      <c r="F144" s="18">
        <f>VLOOKUP(E144,$C$144:$D$147,2,FALSE)</f>
      </c>
    </row>
    <row r="145" spans="2:6" ht="13.5" hidden="1">
      <c r="B145" s="18">
        <f ca="1" t="shared" si="10"/>
        <v>0.29911573740841924</v>
      </c>
      <c r="C145" s="18">
        <f>RANK(B145,$B$144:$B$147)</f>
        <v>2</v>
      </c>
      <c r="D145" s="18">
        <f>E94</f>
      </c>
      <c r="E145" s="18">
        <v>2</v>
      </c>
      <c r="F145" s="18">
        <f>VLOOKUP(E145,$C$144:$D$147,2,FALSE)</f>
      </c>
    </row>
    <row r="146" spans="2:6" ht="13.5" hidden="1">
      <c r="B146" s="18">
        <f ca="1" t="shared" si="10"/>
        <v>0.9425880118850998</v>
      </c>
      <c r="C146" s="18">
        <f>RANK(B146,$B$144:$B$147)</f>
        <v>1</v>
      </c>
      <c r="D146" s="18">
        <f>E95</f>
      </c>
      <c r="E146" s="18">
        <v>3</v>
      </c>
      <c r="F146" s="18">
        <f>VLOOKUP(E146,$C$144:$D$147,2,FALSE)</f>
      </c>
    </row>
    <row r="147" spans="2:6" ht="13.5" hidden="1">
      <c r="B147" s="18">
        <f ca="1" t="shared" si="10"/>
        <v>0.24803442213895277</v>
      </c>
      <c r="C147" s="18">
        <f>RANK(B147,$B$144:$B$147)</f>
        <v>3</v>
      </c>
      <c r="D147" s="18">
        <f>E96</f>
      </c>
      <c r="E147" s="18">
        <v>4</v>
      </c>
      <c r="F147" s="18">
        <f>VLOOKUP(E147,$C$144:$D$147,2,FALSE)</f>
      </c>
    </row>
    <row r="148" spans="1:6" ht="13.5" hidden="1">
      <c r="A148" s="18">
        <v>9</v>
      </c>
      <c r="B148" s="18">
        <f aca="true" ca="1" t="shared" si="11" ref="B148:B179">RAND()</f>
        <v>0.15613709607033233</v>
      </c>
      <c r="C148" s="18">
        <f>RANK(B148,$B$148:$B$151)</f>
        <v>4</v>
      </c>
      <c r="D148" s="18">
        <f>E94</f>
      </c>
      <c r="E148" s="18">
        <v>1</v>
      </c>
      <c r="F148" s="18">
        <f>VLOOKUP(E148,$C$148:$D$151,2,FALSE)</f>
      </c>
    </row>
    <row r="149" spans="2:6" ht="13.5" hidden="1">
      <c r="B149" s="18">
        <f ca="1" t="shared" si="11"/>
        <v>0.24130373083593093</v>
      </c>
      <c r="C149" s="18">
        <f>RANK(B149,$B$148:$B$151)</f>
        <v>2</v>
      </c>
      <c r="D149" s="18">
        <f>E95</f>
      </c>
      <c r="E149" s="18">
        <v>2</v>
      </c>
      <c r="F149" s="18">
        <f>VLOOKUP(E149,$C$148:$D$151,2,FALSE)</f>
      </c>
    </row>
    <row r="150" spans="2:6" ht="13.5" hidden="1">
      <c r="B150" s="18">
        <f ca="1" t="shared" si="11"/>
        <v>0.17973156609710594</v>
      </c>
      <c r="C150" s="18">
        <f>RANK(B150,$B$148:$B$151)</f>
        <v>3</v>
      </c>
      <c r="D150" s="18">
        <f>E96</f>
      </c>
      <c r="E150" s="18">
        <v>3</v>
      </c>
      <c r="F150" s="18">
        <f>VLOOKUP(E150,$C$148:$D$151,2,FALSE)</f>
      </c>
    </row>
    <row r="151" spans="2:6" ht="13.5" hidden="1">
      <c r="B151" s="18">
        <f ca="1" t="shared" si="11"/>
        <v>0.5838188182711082</v>
      </c>
      <c r="C151" s="18">
        <f>RANK(B151,$B$148:$B$151)</f>
        <v>1</v>
      </c>
      <c r="D151" s="18">
        <f>E97</f>
      </c>
      <c r="E151" s="18">
        <v>4</v>
      </c>
      <c r="F151" s="18">
        <f>VLOOKUP(E151,$C$148:$D$151,2,FALSE)</f>
      </c>
    </row>
    <row r="152" spans="1:6" ht="13.5" hidden="1">
      <c r="A152" s="18">
        <v>10</v>
      </c>
      <c r="B152" s="18">
        <f ca="1" t="shared" si="11"/>
        <v>0.7773752192299672</v>
      </c>
      <c r="C152" s="18">
        <f>RANK(B152,$B$152:$B$155)</f>
        <v>2</v>
      </c>
      <c r="D152" s="18">
        <f>E95</f>
      </c>
      <c r="E152" s="18">
        <v>1</v>
      </c>
      <c r="F152" s="18">
        <f>VLOOKUP(E152,$C$152:$D$155,2,FALSE)</f>
      </c>
    </row>
    <row r="153" spans="2:6" ht="13.5" hidden="1">
      <c r="B153" s="18">
        <f ca="1" t="shared" si="11"/>
        <v>0.32803575788467887</v>
      </c>
      <c r="C153" s="18">
        <f>RANK(B153,$B$152:$B$155)</f>
        <v>3</v>
      </c>
      <c r="D153" s="18">
        <f>E96</f>
      </c>
      <c r="E153" s="18">
        <v>2</v>
      </c>
      <c r="F153" s="18">
        <f>VLOOKUP(E153,$C$152:$D$155,2,FALSE)</f>
      </c>
    </row>
    <row r="154" spans="2:6" ht="13.5" hidden="1">
      <c r="B154" s="18">
        <f ca="1" t="shared" si="11"/>
        <v>0.9714552288654508</v>
      </c>
      <c r="C154" s="18">
        <f>RANK(B154,$B$152:$B$155)</f>
        <v>1</v>
      </c>
      <c r="D154" s="18">
        <f>E97</f>
      </c>
      <c r="E154" s="18">
        <v>3</v>
      </c>
      <c r="F154" s="18">
        <f>VLOOKUP(E154,$C$152:$D$155,2,FALSE)</f>
      </c>
    </row>
    <row r="155" spans="2:6" ht="13.5" hidden="1">
      <c r="B155" s="18">
        <f ca="1" t="shared" si="11"/>
        <v>0.16704119378105098</v>
      </c>
      <c r="C155" s="18">
        <f>RANK(B155,$B$152:$B$155)</f>
        <v>4</v>
      </c>
      <c r="D155" s="18">
        <f>E98</f>
      </c>
      <c r="E155" s="18">
        <v>4</v>
      </c>
      <c r="F155" s="18">
        <f>VLOOKUP(E155,$C$152:$D$155,2,FALSE)</f>
      </c>
    </row>
    <row r="156" spans="1:6" ht="13.5" hidden="1">
      <c r="A156" s="18">
        <v>11</v>
      </c>
      <c r="B156" s="18">
        <f ca="1" t="shared" si="11"/>
        <v>0.026043535877790625</v>
      </c>
      <c r="C156" s="18">
        <f>RANK(B156,$B$156:$B$159)</f>
        <v>3</v>
      </c>
      <c r="D156" s="18">
        <f>E96</f>
      </c>
      <c r="E156" s="18">
        <v>1</v>
      </c>
      <c r="F156" s="18">
        <f>VLOOKUP(E156,$C$156:$D$159,2,FALSE)</f>
      </c>
    </row>
    <row r="157" spans="2:6" ht="13.5" hidden="1">
      <c r="B157" s="18">
        <f ca="1" t="shared" si="11"/>
        <v>0.6195332814582031</v>
      </c>
      <c r="C157" s="18">
        <f>RANK(B157,$B$156:$B$159)</f>
        <v>1</v>
      </c>
      <c r="D157" s="18">
        <f>E97</f>
      </c>
      <c r="E157" s="18">
        <v>2</v>
      </c>
      <c r="F157" s="18">
        <f>VLOOKUP(E157,$C$156:$D$159,2,FALSE)</f>
      </c>
    </row>
    <row r="158" spans="2:6" ht="13.5" hidden="1">
      <c r="B158" s="18">
        <f ca="1" t="shared" si="11"/>
        <v>0.014628594388315763</v>
      </c>
      <c r="C158" s="18">
        <f>RANK(B158,$B$156:$B$159)</f>
        <v>4</v>
      </c>
      <c r="D158" s="18">
        <f>E98</f>
      </c>
      <c r="E158" s="18">
        <v>3</v>
      </c>
      <c r="F158" s="18">
        <f>VLOOKUP(E158,$C$156:$D$159,2,FALSE)</f>
      </c>
    </row>
    <row r="159" spans="2:6" ht="13.5" hidden="1">
      <c r="B159" s="18">
        <f ca="1" t="shared" si="11"/>
        <v>0.5907175160785139</v>
      </c>
      <c r="C159" s="18">
        <f>RANK(B159,$B$156:$B$159)</f>
        <v>2</v>
      </c>
      <c r="D159" s="18">
        <f>E99</f>
      </c>
      <c r="E159" s="18">
        <v>4</v>
      </c>
      <c r="F159" s="18">
        <f>VLOOKUP(E159,$C$156:$D$159,2,FALSE)</f>
      </c>
    </row>
    <row r="160" spans="1:6" ht="13.5" hidden="1">
      <c r="A160" s="18">
        <v>12</v>
      </c>
      <c r="B160" s="18">
        <f ca="1" t="shared" si="11"/>
        <v>0.9078154199576292</v>
      </c>
      <c r="C160" s="18">
        <f>RANK(B160,$B$160:$B$163)</f>
        <v>1</v>
      </c>
      <c r="D160" s="18">
        <f>E97</f>
      </c>
      <c r="E160" s="18">
        <v>1</v>
      </c>
      <c r="F160" s="18">
        <f>VLOOKUP(E160,$C$160:$D$163,2,FALSE)</f>
      </c>
    </row>
    <row r="161" spans="2:6" ht="13.5" hidden="1">
      <c r="B161" s="18">
        <f ca="1" t="shared" si="11"/>
        <v>0.789813949833496</v>
      </c>
      <c r="C161" s="18">
        <f>RANK(B161,$B$160:$B$163)</f>
        <v>2</v>
      </c>
      <c r="D161" s="18">
        <f>E98</f>
      </c>
      <c r="E161" s="18">
        <v>2</v>
      </c>
      <c r="F161" s="18">
        <f>VLOOKUP(E161,$C$160:$D$163,2,FALSE)</f>
      </c>
    </row>
    <row r="162" spans="2:6" ht="13.5" hidden="1">
      <c r="B162" s="18">
        <f ca="1" t="shared" si="11"/>
        <v>0.08775255992495534</v>
      </c>
      <c r="C162" s="18">
        <f>RANK(B162,$B$160:$B$163)</f>
        <v>3</v>
      </c>
      <c r="D162" s="18">
        <f>E99</f>
      </c>
      <c r="E162" s="18">
        <v>3</v>
      </c>
      <c r="F162" s="18">
        <f>VLOOKUP(E162,$C$160:$D$163,2,FALSE)</f>
      </c>
    </row>
    <row r="163" spans="2:6" ht="13.5" hidden="1">
      <c r="B163" s="18">
        <f ca="1" t="shared" si="11"/>
        <v>0.04722258080272823</v>
      </c>
      <c r="C163" s="18">
        <f>RANK(B163,$B$160:$B$163)</f>
        <v>4</v>
      </c>
      <c r="D163" s="18">
        <f>E100</f>
      </c>
      <c r="E163" s="18">
        <v>4</v>
      </c>
      <c r="F163" s="18">
        <f>VLOOKUP(E163,$C$160:$D$163,2,FALSE)</f>
      </c>
    </row>
    <row r="164" spans="1:6" ht="13.5" hidden="1">
      <c r="A164" s="18">
        <v>13</v>
      </c>
      <c r="B164" s="18">
        <f ca="1" t="shared" si="11"/>
        <v>0.04383409531221272</v>
      </c>
      <c r="C164" s="18">
        <f>RANK(B164,$B$164:$B$167)</f>
        <v>4</v>
      </c>
      <c r="D164" s="18">
        <f>E98</f>
      </c>
      <c r="E164" s="18">
        <v>1</v>
      </c>
      <c r="F164" s="18">
        <f>VLOOKUP(E164,$C$164:$D$167,2,FALSE)</f>
      </c>
    </row>
    <row r="165" spans="2:6" ht="13.5" hidden="1">
      <c r="B165" s="18">
        <f ca="1" t="shared" si="11"/>
        <v>0.9807705520085772</v>
      </c>
      <c r="C165" s="18">
        <f>RANK(B165,$B$164:$B$167)</f>
        <v>1</v>
      </c>
      <c r="D165" s="18">
        <f>E99</f>
      </c>
      <c r="E165" s="18">
        <v>2</v>
      </c>
      <c r="F165" s="18">
        <f>VLOOKUP(E165,$C$164:$D$167,2,FALSE)</f>
      </c>
    </row>
    <row r="166" spans="2:6" ht="13.5" hidden="1">
      <c r="B166" s="18">
        <f ca="1" t="shared" si="11"/>
        <v>0.9384347317679211</v>
      </c>
      <c r="C166" s="18">
        <f>RANK(B166,$B$164:$B$167)</f>
        <v>2</v>
      </c>
      <c r="D166" s="18">
        <f>E100</f>
      </c>
      <c r="E166" s="18">
        <v>3</v>
      </c>
      <c r="F166" s="18">
        <f>VLOOKUP(E166,$C$164:$D$167,2,FALSE)</f>
      </c>
    </row>
    <row r="167" spans="2:6" ht="13.5" hidden="1">
      <c r="B167" s="18">
        <f ca="1" t="shared" si="11"/>
        <v>0.3173739319656468</v>
      </c>
      <c r="C167" s="18">
        <f>RANK(B167,$B$164:$B$167)</f>
        <v>3</v>
      </c>
      <c r="D167" s="18">
        <f>E101</f>
      </c>
      <c r="E167" s="18">
        <v>4</v>
      </c>
      <c r="F167" s="18">
        <f>VLOOKUP(E167,$C$164:$D$167,2,FALSE)</f>
      </c>
    </row>
    <row r="168" spans="1:6" ht="13.5" hidden="1">
      <c r="A168" s="18">
        <v>14</v>
      </c>
      <c r="B168" s="18">
        <f ca="1" t="shared" si="11"/>
        <v>0.535461134931003</v>
      </c>
      <c r="C168" s="18">
        <f>RANK(B168,$B$168:$B$171)</f>
        <v>3</v>
      </c>
      <c r="D168" s="18">
        <f>E99</f>
      </c>
      <c r="E168" s="18">
        <v>1</v>
      </c>
      <c r="F168" s="18">
        <f>VLOOKUP(E168,$C$168:$D$171,2,FALSE)</f>
      </c>
    </row>
    <row r="169" spans="2:6" ht="13.5" hidden="1">
      <c r="B169" s="18">
        <f ca="1" t="shared" si="11"/>
        <v>0.8428651756128298</v>
      </c>
      <c r="C169" s="18">
        <f>RANK(B169,$B$168:$B$171)</f>
        <v>2</v>
      </c>
      <c r="D169" s="18">
        <f>E100</f>
      </c>
      <c r="E169" s="18">
        <v>2</v>
      </c>
      <c r="F169" s="18">
        <f>VLOOKUP(E169,$C$168:$D$171,2,FALSE)</f>
      </c>
    </row>
    <row r="170" spans="2:6" ht="13.5" hidden="1">
      <c r="B170" s="18">
        <f ca="1" t="shared" si="11"/>
        <v>0.8529197487449096</v>
      </c>
      <c r="C170" s="18">
        <f>RANK(B170,$B$168:$B$171)</f>
        <v>1</v>
      </c>
      <c r="D170" s="18">
        <f>E101</f>
      </c>
      <c r="E170" s="18">
        <v>3</v>
      </c>
      <c r="F170" s="18">
        <f>VLOOKUP(E170,$C$168:$D$171,2,FALSE)</f>
      </c>
    </row>
    <row r="171" spans="2:6" ht="13.5" hidden="1">
      <c r="B171" s="18">
        <f ca="1" t="shared" si="11"/>
        <v>0.36955283326695376</v>
      </c>
      <c r="C171" s="18">
        <f>RANK(B171,$B$168:$B$171)</f>
        <v>4</v>
      </c>
      <c r="D171" s="18">
        <f>E102</f>
      </c>
      <c r="E171" s="18">
        <v>4</v>
      </c>
      <c r="F171" s="18">
        <f>VLOOKUP(E171,$C$168:$D$171,2,FALSE)</f>
      </c>
    </row>
    <row r="172" spans="1:6" ht="13.5" hidden="1">
      <c r="A172" s="18">
        <v>15</v>
      </c>
      <c r="B172" s="18">
        <f ca="1" t="shared" si="11"/>
        <v>0.15520375762894822</v>
      </c>
      <c r="C172" s="18">
        <f>RANK(B172,$B$172:$B$175)</f>
        <v>4</v>
      </c>
      <c r="D172" s="18">
        <f>E100</f>
      </c>
      <c r="E172" s="18">
        <v>1</v>
      </c>
      <c r="F172" s="18">
        <f>VLOOKUP(E172,$C$172:$D$175,2,FALSE)</f>
      </c>
    </row>
    <row r="173" spans="2:6" ht="13.5" hidden="1">
      <c r="B173" s="18">
        <f ca="1" t="shared" si="11"/>
        <v>0.4304199147852945</v>
      </c>
      <c r="C173" s="18">
        <f>RANK(B173,$B$172:$B$175)</f>
        <v>1</v>
      </c>
      <c r="D173" s="18">
        <f>E101</f>
      </c>
      <c r="E173" s="18">
        <v>2</v>
      </c>
      <c r="F173" s="18">
        <f>VLOOKUP(E173,$C$172:$D$175,2,FALSE)</f>
      </c>
    </row>
    <row r="174" spans="2:6" ht="13.5" hidden="1">
      <c r="B174" s="18">
        <f ca="1" t="shared" si="11"/>
        <v>0.21485776076772378</v>
      </c>
      <c r="C174" s="18">
        <f>RANK(B174,$B$172:$B$175)</f>
        <v>3</v>
      </c>
      <c r="D174" s="18">
        <f>E102</f>
      </c>
      <c r="E174" s="18">
        <v>3</v>
      </c>
      <c r="F174" s="18">
        <f>VLOOKUP(E174,$C$172:$D$175,2,FALSE)</f>
      </c>
    </row>
    <row r="175" spans="2:6" ht="13.5" hidden="1">
      <c r="B175" s="18">
        <f ca="1" t="shared" si="11"/>
        <v>0.27447211466639687</v>
      </c>
      <c r="C175" s="18">
        <f>RANK(B175,$B$172:$B$175)</f>
        <v>2</v>
      </c>
      <c r="D175" s="18">
        <f>E103</f>
      </c>
      <c r="E175" s="18">
        <v>4</v>
      </c>
      <c r="F175" s="18">
        <f>VLOOKUP(E175,$C$172:$D$175,2,FALSE)</f>
      </c>
    </row>
    <row r="176" spans="1:6" ht="13.5" hidden="1">
      <c r="A176" s="18">
        <v>16</v>
      </c>
      <c r="B176" s="18">
        <f ca="1" t="shared" si="11"/>
        <v>0.22996286819188017</v>
      </c>
      <c r="C176" s="18">
        <f>RANK(B176,$B$176:$B$179)</f>
        <v>3</v>
      </c>
      <c r="D176" s="18">
        <f>E101</f>
      </c>
      <c r="E176" s="18">
        <v>1</v>
      </c>
      <c r="F176" s="18">
        <f>VLOOKUP(E176,$C$176:$D$179,2,FALSE)</f>
      </c>
    </row>
    <row r="177" spans="2:6" ht="13.5" hidden="1">
      <c r="B177" s="18">
        <f ca="1" t="shared" si="11"/>
        <v>0.8195944690734129</v>
      </c>
      <c r="C177" s="18">
        <f>RANK(B177,$B$176:$B$179)</f>
        <v>1</v>
      </c>
      <c r="D177" s="18">
        <f>E102</f>
      </c>
      <c r="E177" s="18">
        <v>2</v>
      </c>
      <c r="F177" s="18">
        <f>VLOOKUP(E177,$C$176:$D$179,2,FALSE)</f>
      </c>
    </row>
    <row r="178" spans="2:6" ht="13.5" hidden="1">
      <c r="B178" s="18">
        <f ca="1" t="shared" si="11"/>
        <v>0.5606873177065974</v>
      </c>
      <c r="C178" s="18">
        <f>RANK(B178,$B$176:$B$179)</f>
        <v>2</v>
      </c>
      <c r="D178" s="18">
        <f>E103</f>
      </c>
      <c r="E178" s="18">
        <v>3</v>
      </c>
      <c r="F178" s="18">
        <f>VLOOKUP(E178,$C$176:$D$179,2,FALSE)</f>
      </c>
    </row>
    <row r="179" spans="2:6" ht="13.5" hidden="1">
      <c r="B179" s="18">
        <f ca="1" t="shared" si="11"/>
        <v>0.15881204205705313</v>
      </c>
      <c r="C179" s="18">
        <f>RANK(B179,$B$176:$B$179)</f>
        <v>4</v>
      </c>
      <c r="D179" s="18">
        <f>E104</f>
      </c>
      <c r="E179" s="18">
        <v>4</v>
      </c>
      <c r="F179" s="18">
        <f>VLOOKUP(E179,$C$176:$D$179,2,FALSE)</f>
      </c>
    </row>
    <row r="180" spans="1:6" ht="13.5" hidden="1">
      <c r="A180" s="18">
        <v>17</v>
      </c>
      <c r="B180" s="18">
        <f aca="true" ca="1" t="shared" si="12" ref="B180:B215">RAND()</f>
        <v>0.0707212324537585</v>
      </c>
      <c r="C180" s="18">
        <f>RANK(B180,$B$180:$B$183)</f>
        <v>4</v>
      </c>
      <c r="D180" s="18">
        <f>E102</f>
      </c>
      <c r="E180" s="18">
        <v>1</v>
      </c>
      <c r="F180" s="18">
        <f>VLOOKUP(E180,$C$180:$D$183,2,FALSE)</f>
      </c>
    </row>
    <row r="181" spans="2:6" ht="13.5" hidden="1">
      <c r="B181" s="18">
        <f ca="1" t="shared" si="12"/>
        <v>0.36745472658475054</v>
      </c>
      <c r="C181" s="18">
        <f>RANK(B181,$B$180:$B$183)</f>
        <v>2</v>
      </c>
      <c r="D181" s="18">
        <f>E103</f>
      </c>
      <c r="E181" s="18">
        <v>2</v>
      </c>
      <c r="F181" s="18">
        <f>VLOOKUP(E181,$C$180:$D$183,2,FALSE)</f>
      </c>
    </row>
    <row r="182" spans="2:6" ht="13.5" hidden="1">
      <c r="B182" s="18">
        <f ca="1" t="shared" si="12"/>
        <v>0.7463686235422653</v>
      </c>
      <c r="C182" s="18">
        <f>RANK(B182,$B$180:$B$183)</f>
        <v>1</v>
      </c>
      <c r="D182" s="18">
        <f>E104</f>
      </c>
      <c r="E182" s="18">
        <v>3</v>
      </c>
      <c r="F182" s="18">
        <f>VLOOKUP(E182,$C$180:$D$183,2,FALSE)</f>
      </c>
    </row>
    <row r="183" spans="2:6" ht="13.5" hidden="1">
      <c r="B183" s="18">
        <f ca="1" t="shared" si="12"/>
        <v>0.26317831567873107</v>
      </c>
      <c r="C183" s="18">
        <f>RANK(B183,$B$180:$B$183)</f>
        <v>3</v>
      </c>
      <c r="D183" s="18">
        <f>E105</f>
      </c>
      <c r="E183" s="18">
        <v>4</v>
      </c>
      <c r="F183" s="18">
        <f>VLOOKUP(E183,$C$180:$D$183,2,FALSE)</f>
      </c>
    </row>
    <row r="184" spans="1:6" ht="13.5" hidden="1">
      <c r="A184" s="18">
        <v>18</v>
      </c>
      <c r="B184" s="18">
        <f ca="1" t="shared" si="12"/>
        <v>0.7450902163017448</v>
      </c>
      <c r="C184" s="18">
        <f>RANK(B184,$B$184:$B$187)</f>
        <v>2</v>
      </c>
      <c r="D184" s="18">
        <f>E103</f>
      </c>
      <c r="E184" s="18">
        <v>1</v>
      </c>
      <c r="F184" s="18">
        <f>VLOOKUP(E184,$C$184:$D$187,2,FALSE)</f>
      </c>
    </row>
    <row r="185" spans="2:6" ht="13.5" hidden="1">
      <c r="B185" s="18">
        <f ca="1" t="shared" si="12"/>
        <v>0.2831104892643701</v>
      </c>
      <c r="C185" s="18">
        <f>RANK(B185,$B$184:$B$187)</f>
        <v>3</v>
      </c>
      <c r="D185" s="18">
        <f>E104</f>
      </c>
      <c r="E185" s="18">
        <v>2</v>
      </c>
      <c r="F185" s="18">
        <f>VLOOKUP(E185,$C$184:$D$187,2,FALSE)</f>
      </c>
    </row>
    <row r="186" spans="2:6" ht="13.5" hidden="1">
      <c r="B186" s="18">
        <f ca="1" t="shared" si="12"/>
        <v>0.17385440913227423</v>
      </c>
      <c r="C186" s="18">
        <f>RANK(B186,$B$184:$B$187)</f>
        <v>4</v>
      </c>
      <c r="D186" s="18">
        <f>E105</f>
      </c>
      <c r="E186" s="18">
        <v>3</v>
      </c>
      <c r="F186" s="18">
        <f>VLOOKUP(E186,$C$184:$D$187,2,FALSE)</f>
      </c>
    </row>
    <row r="187" spans="2:6" ht="13.5" hidden="1">
      <c r="B187" s="18">
        <f ca="1" t="shared" si="12"/>
        <v>0.9795374824973264</v>
      </c>
      <c r="C187" s="18">
        <f>RANK(B187,$B$184:$B$187)</f>
        <v>1</v>
      </c>
      <c r="D187" s="18">
        <f>E106</f>
      </c>
      <c r="E187" s="18">
        <v>4</v>
      </c>
      <c r="F187" s="18">
        <f>VLOOKUP(E187,$C$184:$D$187,2,FALSE)</f>
      </c>
    </row>
    <row r="188" spans="1:6" ht="13.5" hidden="1">
      <c r="A188" s="18">
        <v>19</v>
      </c>
      <c r="B188" s="18">
        <f ca="1" t="shared" si="12"/>
        <v>0.013457410129156688</v>
      </c>
      <c r="C188" s="18">
        <f>RANK(B188,$B$188:$B$191)</f>
        <v>4</v>
      </c>
      <c r="D188" s="18">
        <f>E104</f>
      </c>
      <c r="E188" s="18">
        <v>1</v>
      </c>
      <c r="F188" s="18">
        <f>VLOOKUP(E188,$C$188:$D$191,2,FALSE)</f>
      </c>
    </row>
    <row r="189" spans="2:6" ht="13.5" hidden="1">
      <c r="B189" s="18">
        <f ca="1" t="shared" si="12"/>
        <v>0.8087097525551967</v>
      </c>
      <c r="C189" s="18">
        <f>RANK(B189,$B$188:$B$191)</f>
        <v>1</v>
      </c>
      <c r="D189" s="18">
        <f>E105</f>
      </c>
      <c r="E189" s="18">
        <v>2</v>
      </c>
      <c r="F189" s="18">
        <f>VLOOKUP(E189,$C$188:$D$191,2,FALSE)</f>
      </c>
    </row>
    <row r="190" spans="2:6" ht="13.5" hidden="1">
      <c r="B190" s="18">
        <f ca="1" t="shared" si="12"/>
        <v>0.03260536133738068</v>
      </c>
      <c r="C190" s="18">
        <f>RANK(B190,$B$188:$B$191)</f>
        <v>3</v>
      </c>
      <c r="D190" s="18">
        <f>E106</f>
      </c>
      <c r="E190" s="18">
        <v>3</v>
      </c>
      <c r="F190" s="18">
        <f>VLOOKUP(E190,$C$188:$D$191,2,FALSE)</f>
      </c>
    </row>
    <row r="191" spans="2:6" ht="13.5" hidden="1">
      <c r="B191" s="18">
        <f ca="1" t="shared" si="12"/>
        <v>0.0825060536647566</v>
      </c>
      <c r="C191" s="18">
        <f>RANK(B191,$B$188:$B$191)</f>
        <v>2</v>
      </c>
      <c r="D191" s="18">
        <f>E107</f>
      </c>
      <c r="E191" s="18">
        <v>4</v>
      </c>
      <c r="F191" s="18">
        <f>VLOOKUP(E191,$C$188:$D$191,2,FALSE)</f>
      </c>
    </row>
    <row r="192" spans="1:6" ht="13.5" hidden="1">
      <c r="A192" s="18">
        <v>20</v>
      </c>
      <c r="B192" s="18">
        <f ca="1" t="shared" si="12"/>
        <v>0.8055642822972908</v>
      </c>
      <c r="C192" s="18">
        <f>RANK(B192,$B$192:$B$195)</f>
        <v>1</v>
      </c>
      <c r="D192" s="18">
        <f>E105</f>
      </c>
      <c r="E192" s="18">
        <v>1</v>
      </c>
      <c r="F192" s="18">
        <f>VLOOKUP(E192,$C$192:$D$195,2,FALSE)</f>
      </c>
    </row>
    <row r="193" spans="2:6" ht="13.5" hidden="1">
      <c r="B193" s="18">
        <f ca="1" t="shared" si="12"/>
        <v>0.5949458289307259</v>
      </c>
      <c r="C193" s="18">
        <f>RANK(B193,$B$192:$B$195)</f>
        <v>2</v>
      </c>
      <c r="D193" s="18">
        <f>E106</f>
      </c>
      <c r="E193" s="18">
        <v>2</v>
      </c>
      <c r="F193" s="18">
        <f>VLOOKUP(E193,$C$192:$D$195,2,FALSE)</f>
      </c>
    </row>
    <row r="194" spans="2:6" ht="13.5" hidden="1">
      <c r="B194" s="18">
        <f ca="1" t="shared" si="12"/>
        <v>0.5186074766936839</v>
      </c>
      <c r="C194" s="18">
        <f>RANK(B194,$B$192:$B$195)</f>
        <v>3</v>
      </c>
      <c r="D194" s="18">
        <f>E107</f>
      </c>
      <c r="E194" s="18">
        <v>3</v>
      </c>
      <c r="F194" s="18">
        <f>VLOOKUP(E194,$C$192:$D$195,2,FALSE)</f>
      </c>
    </row>
    <row r="195" spans="2:6" ht="13.5" hidden="1">
      <c r="B195" s="18">
        <f ca="1" t="shared" si="12"/>
        <v>0.10439142009383495</v>
      </c>
      <c r="C195" s="18">
        <f>RANK(B195,$B$192:$B$195)</f>
        <v>4</v>
      </c>
      <c r="D195" s="18">
        <f>E108</f>
      </c>
      <c r="E195" s="18">
        <v>4</v>
      </c>
      <c r="F195" s="18">
        <f>VLOOKUP(E195,$C$192:$D$195,2,FALSE)</f>
      </c>
    </row>
    <row r="196" spans="1:6" ht="13.5" hidden="1">
      <c r="A196" s="18">
        <v>21</v>
      </c>
      <c r="B196" s="18">
        <f ca="1" t="shared" si="12"/>
        <v>0.21040255523943774</v>
      </c>
      <c r="C196" s="18">
        <f>RANK(B196,$B$196:$B$199)</f>
        <v>3</v>
      </c>
      <c r="D196" s="18">
        <f>E106</f>
      </c>
      <c r="E196" s="18">
        <v>1</v>
      </c>
      <c r="F196" s="18">
        <f>VLOOKUP(E196,$C$196:$D$199,2,FALSE)</f>
      </c>
    </row>
    <row r="197" spans="2:6" ht="13.5" hidden="1">
      <c r="B197" s="18">
        <f ca="1" t="shared" si="12"/>
        <v>0.1676940897051331</v>
      </c>
      <c r="C197" s="18">
        <f>RANK(B197,$B$196:$B$199)</f>
        <v>4</v>
      </c>
      <c r="D197" s="18">
        <f>E107</f>
      </c>
      <c r="E197" s="18">
        <v>2</v>
      </c>
      <c r="F197" s="18">
        <f>VLOOKUP(E197,$C$196:$D$199,2,FALSE)</f>
      </c>
    </row>
    <row r="198" spans="2:6" ht="13.5" hidden="1">
      <c r="B198" s="18">
        <f ca="1" t="shared" si="12"/>
        <v>0.8117026133139253</v>
      </c>
      <c r="C198" s="18">
        <f>RANK(B198,$B$196:$B$199)</f>
        <v>1</v>
      </c>
      <c r="D198" s="18">
        <f>E108</f>
      </c>
      <c r="E198" s="18">
        <v>3</v>
      </c>
      <c r="F198" s="18">
        <f>VLOOKUP(E198,$C$196:$D$199,2,FALSE)</f>
      </c>
    </row>
    <row r="199" spans="2:6" ht="13.5" hidden="1">
      <c r="B199" s="18">
        <f ca="1" t="shared" si="12"/>
        <v>0.40702636713871776</v>
      </c>
      <c r="C199" s="18">
        <f>RANK(B199,$B$196:$B$199)</f>
        <v>2</v>
      </c>
      <c r="D199" s="18">
        <f>E109</f>
      </c>
      <c r="E199" s="18">
        <v>4</v>
      </c>
      <c r="F199" s="18">
        <f>VLOOKUP(E199,$C$196:$D$199,2,FALSE)</f>
      </c>
    </row>
    <row r="200" spans="1:6" ht="13.5" hidden="1">
      <c r="A200" s="18">
        <v>22</v>
      </c>
      <c r="B200" s="18">
        <f ca="1" t="shared" si="12"/>
        <v>0.4043003063121873</v>
      </c>
      <c r="C200" s="18">
        <f>RANK(B200,$B$200:$B$203)</f>
        <v>3</v>
      </c>
      <c r="D200" s="18">
        <f>E107</f>
      </c>
      <c r="E200" s="18">
        <v>1</v>
      </c>
      <c r="F200" s="18">
        <f>VLOOKUP(E200,$C$200:$D$203,2,FALSE)</f>
      </c>
    </row>
    <row r="201" spans="2:6" ht="13.5" hidden="1">
      <c r="B201" s="18">
        <f ca="1" t="shared" si="12"/>
        <v>0.3293312033986906</v>
      </c>
      <c r="C201" s="18">
        <f>RANK(B201,$B$200:$B$203)</f>
        <v>4</v>
      </c>
      <c r="D201" s="18">
        <f>E108</f>
      </c>
      <c r="E201" s="18">
        <v>2</v>
      </c>
      <c r="F201" s="18">
        <f>VLOOKUP(E201,$C$200:$D$203,2,FALSE)</f>
      </c>
    </row>
    <row r="202" spans="2:6" ht="13.5" hidden="1">
      <c r="B202" s="18">
        <f ca="1" t="shared" si="12"/>
        <v>0.8794329622683836</v>
      </c>
      <c r="C202" s="18">
        <f>RANK(B202,$B$200:$B$203)</f>
        <v>2</v>
      </c>
      <c r="D202" s="18">
        <f>E109</f>
      </c>
      <c r="E202" s="18">
        <v>3</v>
      </c>
      <c r="F202" s="18">
        <f>VLOOKUP(E202,$C$200:$D$203,2,FALSE)</f>
      </c>
    </row>
    <row r="203" spans="2:6" ht="13.5" hidden="1">
      <c r="B203" s="18">
        <f ca="1" t="shared" si="12"/>
        <v>0.9760255019054658</v>
      </c>
      <c r="C203" s="18">
        <f>RANK(B203,$B$200:$B$203)</f>
        <v>1</v>
      </c>
      <c r="D203" s="18">
        <f>E110</f>
      </c>
      <c r="E203" s="18">
        <v>4</v>
      </c>
      <c r="F203" s="18">
        <f>VLOOKUP(E203,$C$200:$D$203,2,FALSE)</f>
      </c>
    </row>
    <row r="204" spans="1:6" ht="13.5" hidden="1">
      <c r="A204" s="18">
        <v>23</v>
      </c>
      <c r="B204" s="18">
        <f ca="1" t="shared" si="12"/>
        <v>0.8584891021820461</v>
      </c>
      <c r="C204" s="18">
        <f>RANK(B204,$B$204:$B$207)</f>
        <v>2</v>
      </c>
      <c r="D204" s="18">
        <f>E108</f>
      </c>
      <c r="E204" s="18">
        <v>1</v>
      </c>
      <c r="F204" s="18">
        <f>VLOOKUP(E204,$C$204:$D$207,2,FALSE)</f>
      </c>
    </row>
    <row r="205" spans="2:6" ht="13.5" hidden="1">
      <c r="B205" s="18">
        <f ca="1" t="shared" si="12"/>
        <v>0.8798157094364056</v>
      </c>
      <c r="C205" s="18">
        <f>RANK(B205,$B$204:$B$207)</f>
        <v>1</v>
      </c>
      <c r="D205" s="18">
        <f>E109</f>
      </c>
      <c r="E205" s="18">
        <v>2</v>
      </c>
      <c r="F205" s="18">
        <f>VLOOKUP(E205,$C$204:$D$207,2,FALSE)</f>
      </c>
    </row>
    <row r="206" spans="2:6" ht="13.5" hidden="1">
      <c r="B206" s="18">
        <f ca="1" t="shared" si="12"/>
        <v>0.13649049209345598</v>
      </c>
      <c r="C206" s="18">
        <f>RANK(B206,$B$204:$B$207)</f>
        <v>3</v>
      </c>
      <c r="D206" s="18">
        <f>E110</f>
      </c>
      <c r="E206" s="18">
        <v>3</v>
      </c>
      <c r="F206" s="18">
        <f>VLOOKUP(E206,$C$204:$D$207,2,FALSE)</f>
      </c>
    </row>
    <row r="207" spans="2:6" ht="13.5" hidden="1">
      <c r="B207" s="18">
        <f ca="1" t="shared" si="12"/>
        <v>0.051419435249919765</v>
      </c>
      <c r="C207" s="18">
        <f>RANK(B207,$B$204:$B$207)</f>
        <v>4</v>
      </c>
      <c r="D207" s="18" t="e">
        <f>E111</f>
        <v>#N/A</v>
      </c>
      <c r="E207" s="18">
        <v>4</v>
      </c>
      <c r="F207" s="18" t="e">
        <f>VLOOKUP(E207,$C$204:$D$207,2,FALSE)</f>
        <v>#N/A</v>
      </c>
    </row>
    <row r="208" spans="1:6" ht="13.5" hidden="1">
      <c r="A208" s="18">
        <v>24</v>
      </c>
      <c r="B208" s="18">
        <f ca="1" t="shared" si="12"/>
        <v>0.08631847114154567</v>
      </c>
      <c r="C208" s="18">
        <f>RANK(B208,$B$208:$B$211)</f>
        <v>4</v>
      </c>
      <c r="D208" s="18">
        <f>E109</f>
      </c>
      <c r="E208" s="18">
        <v>1</v>
      </c>
      <c r="F208" s="18" t="e">
        <f>VLOOKUP(E208,$C$208:$D$211,2,FALSE)</f>
        <v>#N/A</v>
      </c>
    </row>
    <row r="209" spans="2:6" ht="13.5" hidden="1">
      <c r="B209" s="18">
        <f ca="1" t="shared" si="12"/>
        <v>0.5785097093532716</v>
      </c>
      <c r="C209" s="18">
        <f>RANK(B209,$B$208:$B$211)</f>
        <v>2</v>
      </c>
      <c r="D209" s="18">
        <f>E110</f>
      </c>
      <c r="E209" s="18">
        <v>2</v>
      </c>
      <c r="F209" s="18">
        <f>VLOOKUP(E209,$C$208:$D$211,2,FALSE)</f>
      </c>
    </row>
    <row r="210" spans="2:6" ht="13.5" hidden="1">
      <c r="B210" s="18">
        <f ca="1" t="shared" si="12"/>
        <v>0.13020061868791988</v>
      </c>
      <c r="C210" s="18">
        <f>RANK(B210,$B$208:$B$211)</f>
        <v>3</v>
      </c>
      <c r="D210" s="18" t="e">
        <f>E111</f>
        <v>#N/A</v>
      </c>
      <c r="E210" s="18">
        <v>3</v>
      </c>
      <c r="F210" s="18" t="e">
        <f>VLOOKUP(E210,$C$208:$D$211,2,FALSE)</f>
        <v>#N/A</v>
      </c>
    </row>
    <row r="211" spans="2:6" ht="13.5" hidden="1">
      <c r="B211" s="18">
        <f ca="1" t="shared" si="12"/>
        <v>0.8731075338375798</v>
      </c>
      <c r="C211" s="18">
        <f>RANK(B211,$B$208:$B$211)</f>
        <v>1</v>
      </c>
      <c r="D211" s="18" t="e">
        <f>E112</f>
        <v>#N/A</v>
      </c>
      <c r="E211" s="18">
        <v>4</v>
      </c>
      <c r="F211" s="18">
        <f>VLOOKUP(E211,$C$208:$D$211,2,FALSE)</f>
      </c>
    </row>
    <row r="212" spans="1:6" ht="13.5" hidden="1">
      <c r="A212" s="18">
        <v>25</v>
      </c>
      <c r="B212" s="18">
        <f ca="1" t="shared" si="12"/>
        <v>0.21765607954448818</v>
      </c>
      <c r="C212" s="18">
        <f>RANK(B212,$B$212:$B$215)</f>
        <v>4</v>
      </c>
      <c r="D212" s="18">
        <f>E110</f>
      </c>
      <c r="E212" s="18">
        <v>1</v>
      </c>
      <c r="F212" s="18" t="e">
        <f>VLOOKUP(E212,$C$212:$D$215,2,FALSE)</f>
        <v>#N/A</v>
      </c>
    </row>
    <row r="213" spans="2:6" ht="13.5" hidden="1">
      <c r="B213" s="18">
        <f ca="1" t="shared" si="12"/>
        <v>0.8586607131284589</v>
      </c>
      <c r="C213" s="18">
        <f>RANK(B213,$B$212:$B$215)</f>
        <v>2</v>
      </c>
      <c r="D213" s="18" t="e">
        <f>E111</f>
        <v>#N/A</v>
      </c>
      <c r="E213" s="18">
        <v>2</v>
      </c>
      <c r="F213" s="18" t="e">
        <f>VLOOKUP(E213,$C$212:$D$215,2,FALSE)</f>
        <v>#N/A</v>
      </c>
    </row>
    <row r="214" spans="2:6" ht="13.5" hidden="1">
      <c r="B214" s="18">
        <f ca="1" t="shared" si="12"/>
        <v>0.915889549599882</v>
      </c>
      <c r="C214" s="18">
        <f>RANK(B214,$B$212:$B$215)</f>
        <v>1</v>
      </c>
      <c r="D214" s="18" t="e">
        <f>E112</f>
        <v>#N/A</v>
      </c>
      <c r="E214" s="18">
        <v>3</v>
      </c>
      <c r="F214" s="18" t="e">
        <f>VLOOKUP(E214,$C$212:$D$215,2,FALSE)</f>
        <v>#N/A</v>
      </c>
    </row>
    <row r="215" spans="2:6" ht="13.5" hidden="1">
      <c r="B215" s="18">
        <f ca="1" t="shared" si="12"/>
        <v>0.6229927712895347</v>
      </c>
      <c r="C215" s="18">
        <f>RANK(B215,$B$212:$B$215)</f>
        <v>3</v>
      </c>
      <c r="D215" s="18" t="e">
        <f>E113</f>
        <v>#N/A</v>
      </c>
      <c r="E215" s="18">
        <v>4</v>
      </c>
      <c r="F215" s="18">
        <f>VLOOKUP(E215,$C$212:$D$215,2,FALSE)</f>
      </c>
    </row>
    <row r="216" ht="13.5" hidden="1"/>
  </sheetData>
  <mergeCells count="2">
    <mergeCell ref="A1:I1"/>
    <mergeCell ref="A2:B2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&amp;L「むらログ」　日本語教師の仕事術
http://mongolia.seesaa.net/&amp;R&amp;P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6"/>
  <sheetViews>
    <sheetView showGridLines="0" workbookViewId="0" topLeftCell="A10">
      <selection activeCell="A28" sqref="A28:D31"/>
    </sheetView>
  </sheetViews>
  <sheetFormatPr defaultColWidth="9.00390625" defaultRowHeight="13.5"/>
  <cols>
    <col min="1" max="1" width="10.50390625" style="18" bestFit="1" customWidth="1"/>
    <col min="2" max="16384" width="9.00390625" style="18" customWidth="1"/>
  </cols>
  <sheetData>
    <row r="1" spans="1:9" ht="13.5">
      <c r="A1" s="37" t="s">
        <v>50</v>
      </c>
      <c r="B1" s="37"/>
      <c r="C1" s="37"/>
      <c r="D1" s="37"/>
      <c r="E1" s="37"/>
      <c r="F1" s="37"/>
      <c r="G1" s="37"/>
      <c r="H1" s="37"/>
      <c r="I1" s="37"/>
    </row>
    <row r="2" spans="1:2" ht="13.5">
      <c r="A2" s="38">
        <f ca="1">TODAY()</f>
        <v>39529</v>
      </c>
      <c r="B2" s="38"/>
    </row>
    <row r="3" spans="3:9" ht="13.5">
      <c r="C3" s="19" t="s">
        <v>46</v>
      </c>
      <c r="D3" s="20"/>
      <c r="E3" s="19" t="s">
        <v>10</v>
      </c>
      <c r="F3" s="20"/>
      <c r="G3" s="19" t="s">
        <v>9</v>
      </c>
      <c r="H3" s="21"/>
      <c r="I3" s="21"/>
    </row>
    <row r="4" ht="27" customHeight="1"/>
    <row r="5" ht="13.5">
      <c r="A5" s="18" t="s">
        <v>11</v>
      </c>
    </row>
    <row r="6" ht="27.75" customHeight="1"/>
    <row r="7" spans="1:7" ht="24.75" customHeight="1">
      <c r="A7" s="39">
        <f>IF(ISERROR(E61),"",E61&amp;"　　・")</f>
      </c>
      <c r="B7" s="39"/>
      <c r="C7" s="39"/>
      <c r="D7" s="39"/>
      <c r="G7" s="18">
        <f>IF(I34="","","・　"&amp;I34)</f>
      </c>
    </row>
    <row r="8" spans="1:7" ht="24.75" customHeight="1">
      <c r="A8" s="39">
        <f aca="true" t="shared" si="0" ref="A8:A13">IF(ISERROR(E62),"",E62&amp;"　　・")</f>
      </c>
      <c r="B8" s="39"/>
      <c r="C8" s="39"/>
      <c r="D8" s="39"/>
      <c r="G8" s="18">
        <f aca="true" t="shared" si="1" ref="G8:G30">IF(I35="","","・　"&amp;I35)</f>
      </c>
    </row>
    <row r="9" spans="1:7" ht="24.75" customHeight="1">
      <c r="A9" s="39">
        <f t="shared" si="0"/>
      </c>
      <c r="B9" s="39"/>
      <c r="C9" s="39"/>
      <c r="D9" s="39"/>
      <c r="G9" s="18">
        <f t="shared" si="1"/>
      </c>
    </row>
    <row r="10" spans="1:7" ht="24.75" customHeight="1">
      <c r="A10" s="39">
        <f t="shared" si="0"/>
      </c>
      <c r="B10" s="39"/>
      <c r="C10" s="39"/>
      <c r="D10" s="39"/>
      <c r="G10" s="18">
        <f t="shared" si="1"/>
      </c>
    </row>
    <row r="11" spans="1:7" ht="24.75" customHeight="1">
      <c r="A11" s="39">
        <f t="shared" si="0"/>
      </c>
      <c r="B11" s="39"/>
      <c r="C11" s="39"/>
      <c r="D11" s="39"/>
      <c r="G11" s="18">
        <f t="shared" si="1"/>
      </c>
    </row>
    <row r="12" spans="1:7" ht="24.75" customHeight="1">
      <c r="A12" s="39">
        <f t="shared" si="0"/>
      </c>
      <c r="B12" s="39"/>
      <c r="C12" s="39"/>
      <c r="D12" s="39"/>
      <c r="G12" s="18">
        <f t="shared" si="1"/>
      </c>
    </row>
    <row r="13" spans="1:7" ht="24.75" customHeight="1">
      <c r="A13" s="39">
        <f t="shared" si="0"/>
      </c>
      <c r="B13" s="39"/>
      <c r="C13" s="39"/>
      <c r="D13" s="39"/>
      <c r="G13" s="18">
        <f t="shared" si="1"/>
      </c>
    </row>
    <row r="14" spans="1:7" ht="24.75" customHeight="1">
      <c r="A14" s="39">
        <f aca="true" t="shared" si="2" ref="A14:A20">IF(ISERROR(E68),"",E68&amp;"　　・")</f>
      </c>
      <c r="B14" s="39"/>
      <c r="C14" s="39"/>
      <c r="D14" s="39"/>
      <c r="G14" s="18">
        <f t="shared" si="1"/>
      </c>
    </row>
    <row r="15" spans="1:7" ht="24.75" customHeight="1">
      <c r="A15" s="39">
        <f t="shared" si="2"/>
      </c>
      <c r="B15" s="39"/>
      <c r="C15" s="39"/>
      <c r="D15" s="39"/>
      <c r="G15" s="18">
        <f t="shared" si="1"/>
      </c>
    </row>
    <row r="16" spans="1:7" ht="24.75" customHeight="1">
      <c r="A16" s="39">
        <f t="shared" si="2"/>
      </c>
      <c r="B16" s="39"/>
      <c r="C16" s="39"/>
      <c r="D16" s="39"/>
      <c r="G16" s="18">
        <f t="shared" si="1"/>
      </c>
    </row>
    <row r="17" spans="1:7" ht="24.75" customHeight="1">
      <c r="A17" s="39">
        <f t="shared" si="2"/>
      </c>
      <c r="B17" s="39"/>
      <c r="C17" s="39"/>
      <c r="D17" s="39"/>
      <c r="G17" s="18">
        <f t="shared" si="1"/>
      </c>
    </row>
    <row r="18" spans="1:7" ht="24.75" customHeight="1">
      <c r="A18" s="39">
        <f t="shared" si="2"/>
      </c>
      <c r="B18" s="39"/>
      <c r="C18" s="39"/>
      <c r="D18" s="39"/>
      <c r="G18" s="18">
        <f t="shared" si="1"/>
      </c>
    </row>
    <row r="19" spans="1:7" ht="24.75" customHeight="1">
      <c r="A19" s="39">
        <f t="shared" si="2"/>
      </c>
      <c r="B19" s="39"/>
      <c r="C19" s="39"/>
      <c r="D19" s="39"/>
      <c r="G19" s="18">
        <f t="shared" si="1"/>
      </c>
    </row>
    <row r="20" spans="1:7" ht="24.75" customHeight="1">
      <c r="A20" s="39">
        <f t="shared" si="2"/>
      </c>
      <c r="B20" s="39"/>
      <c r="C20" s="39"/>
      <c r="D20" s="39"/>
      <c r="G20" s="18">
        <f t="shared" si="1"/>
      </c>
    </row>
    <row r="21" spans="1:7" ht="24.75" customHeight="1">
      <c r="A21" s="39">
        <f aca="true" t="shared" si="3" ref="A21:A28">IF(ISERROR(E75),"",E75&amp;"　　・")</f>
      </c>
      <c r="B21" s="39"/>
      <c r="C21" s="39"/>
      <c r="D21" s="39"/>
      <c r="G21" s="18">
        <f t="shared" si="1"/>
      </c>
    </row>
    <row r="22" spans="1:7" ht="24.75" customHeight="1">
      <c r="A22" s="39">
        <f t="shared" si="3"/>
      </c>
      <c r="B22" s="39"/>
      <c r="C22" s="39"/>
      <c r="D22" s="39"/>
      <c r="G22" s="18">
        <f t="shared" si="1"/>
      </c>
    </row>
    <row r="23" spans="1:7" ht="24.75" customHeight="1">
      <c r="A23" s="39">
        <f t="shared" si="3"/>
      </c>
      <c r="B23" s="39"/>
      <c r="C23" s="39"/>
      <c r="D23" s="39"/>
      <c r="G23" s="18">
        <f>IF(I50="","","・　"&amp;I50)</f>
      </c>
    </row>
    <row r="24" spans="1:7" ht="24.75" customHeight="1">
      <c r="A24" s="39">
        <f t="shared" si="3"/>
      </c>
      <c r="B24" s="39"/>
      <c r="C24" s="39"/>
      <c r="D24" s="39"/>
      <c r="G24" s="18">
        <f t="shared" si="1"/>
      </c>
    </row>
    <row r="25" spans="1:7" ht="24.75" customHeight="1">
      <c r="A25" s="39">
        <f t="shared" si="3"/>
      </c>
      <c r="B25" s="39"/>
      <c r="C25" s="39"/>
      <c r="D25" s="39"/>
      <c r="G25" s="18">
        <f t="shared" si="1"/>
      </c>
    </row>
    <row r="26" spans="1:7" ht="24.75" customHeight="1">
      <c r="A26" s="39">
        <f t="shared" si="3"/>
      </c>
      <c r="B26" s="39"/>
      <c r="C26" s="39"/>
      <c r="D26" s="39"/>
      <c r="G26" s="18">
        <f t="shared" si="1"/>
      </c>
    </row>
    <row r="27" spans="1:7" ht="24.75" customHeight="1">
      <c r="A27" s="39">
        <f t="shared" si="3"/>
      </c>
      <c r="B27" s="39"/>
      <c r="C27" s="39"/>
      <c r="D27" s="39"/>
      <c r="G27" s="18">
        <f t="shared" si="1"/>
      </c>
    </row>
    <row r="28" spans="1:7" ht="24.75" customHeight="1">
      <c r="A28" s="39">
        <f t="shared" si="3"/>
      </c>
      <c r="B28" s="39"/>
      <c r="C28" s="39"/>
      <c r="D28" s="39"/>
      <c r="G28" s="18">
        <f t="shared" si="1"/>
      </c>
    </row>
    <row r="29" spans="1:7" ht="24.75" customHeight="1">
      <c r="A29" s="39">
        <f>IF(ISERROR(E83),"",E83&amp;"　　・")</f>
      </c>
      <c r="B29" s="39"/>
      <c r="C29" s="39"/>
      <c r="D29" s="39"/>
      <c r="G29" s="18">
        <f t="shared" si="1"/>
      </c>
    </row>
    <row r="30" spans="1:7" ht="24.75" customHeight="1">
      <c r="A30" s="39">
        <f>IF(ISERROR(E84),"",E84&amp;"　　・")</f>
      </c>
      <c r="B30" s="39"/>
      <c r="C30" s="39"/>
      <c r="D30" s="39"/>
      <c r="G30" s="18">
        <f t="shared" si="1"/>
      </c>
    </row>
    <row r="31" spans="1:7" ht="24.75" customHeight="1">
      <c r="A31" s="39">
        <f>IF(ISERROR(E85),"",E85&amp;"　　・")</f>
      </c>
      <c r="B31" s="39"/>
      <c r="C31" s="39"/>
      <c r="D31" s="39"/>
      <c r="G31" s="18">
        <f>IF(I58="","","・"&amp;I58)</f>
      </c>
    </row>
    <row r="32" spans="1:7" ht="13.5">
      <c r="A32" s="39">
        <f>IF('語彙表'!B29="","",'語彙表'!D29&amp;"、"&amp;'語彙表'!E29&amp;"、"&amp;'語彙表'!F29&amp;"・")</f>
      </c>
      <c r="B32" s="39"/>
      <c r="C32" s="39"/>
      <c r="D32" s="39"/>
      <c r="G32" s="18">
        <f>IF(H59="","","・"&amp;H59)</f>
      </c>
    </row>
    <row r="33" spans="1:7" ht="13.5">
      <c r="A33" s="39"/>
      <c r="B33" s="39"/>
      <c r="C33" s="39"/>
      <c r="D33" s="39"/>
      <c r="G33" s="18">
        <f>IF(H60="","","・"&amp;H60)</f>
      </c>
    </row>
    <row r="34" spans="1:9" ht="13.5" hidden="1">
      <c r="A34" s="18">
        <f>IF('語彙表'!B4="","",'語彙表'!B4)</f>
      </c>
      <c r="B34" s="18">
        <f>IF(A34="","",IF(CODE(A34)&gt;9600,A34,""))</f>
      </c>
      <c r="C34" s="18">
        <f ca="1">IF(B34="","",RAND())</f>
      </c>
      <c r="D34" s="18">
        <f>IF(C34="","",RANK(C34,$C$34:$C$58))</f>
      </c>
      <c r="E34" s="18">
        <f>IF(D34="","",B34)</f>
      </c>
      <c r="F34" s="18">
        <v>1</v>
      </c>
      <c r="G34" s="18">
        <f aca="true" t="shared" si="4" ref="G34:G58">IF(H65="","","・"&amp;H65)</f>
      </c>
      <c r="H34" s="18" t="e">
        <f aca="true" t="shared" si="5" ref="H34:H58">VLOOKUP(F34,$D$34:$E$58,2,FALSE)</f>
        <v>#N/A</v>
      </c>
      <c r="I34" s="18">
        <f>(IF(ISERROR(H34),"",H34))</f>
      </c>
    </row>
    <row r="35" spans="1:9" ht="13.5" hidden="1">
      <c r="A35" s="18">
        <f>IF('語彙表'!B5="","",'語彙表'!B5)</f>
      </c>
      <c r="B35" s="18">
        <f aca="true" t="shared" si="6" ref="B35:B58">IF(A35="","",IF(CODE(A35)&gt;9600,A35,""))</f>
      </c>
      <c r="C35" s="18">
        <f aca="true" ca="1" t="shared" si="7" ref="C35:C58">IF(B35="","",RAND())</f>
      </c>
      <c r="D35" s="18">
        <f aca="true" t="shared" si="8" ref="D35:D58">IF(C35="","",RANK(C35,$C$34:$C$58))</f>
      </c>
      <c r="E35" s="18">
        <f aca="true" t="shared" si="9" ref="E35:E58">IF(D35="","",B35)</f>
      </c>
      <c r="F35" s="18">
        <v>2</v>
      </c>
      <c r="G35" s="18">
        <f t="shared" si="4"/>
      </c>
      <c r="H35" s="18" t="e">
        <f t="shared" si="5"/>
        <v>#N/A</v>
      </c>
      <c r="I35" s="18">
        <f aca="true" t="shared" si="10" ref="I35:I58">(IF(ISERROR(H35),"",H35))</f>
      </c>
    </row>
    <row r="36" spans="1:9" ht="13.5" hidden="1">
      <c r="A36" s="18">
        <f>IF('語彙表'!B6="","",'語彙表'!B6)</f>
      </c>
      <c r="B36" s="18">
        <f t="shared" si="6"/>
      </c>
      <c r="C36" s="18">
        <f ca="1" t="shared" si="7"/>
      </c>
      <c r="D36" s="18">
        <f t="shared" si="8"/>
      </c>
      <c r="E36" s="18">
        <f t="shared" si="9"/>
      </c>
      <c r="F36" s="18">
        <v>3</v>
      </c>
      <c r="G36" s="18">
        <f t="shared" si="4"/>
      </c>
      <c r="H36" s="18" t="e">
        <f t="shared" si="5"/>
        <v>#N/A</v>
      </c>
      <c r="I36" s="18">
        <f t="shared" si="10"/>
      </c>
    </row>
    <row r="37" spans="1:9" ht="13.5" hidden="1">
      <c r="A37" s="18">
        <f>IF('語彙表'!B7="","",'語彙表'!B7)</f>
      </c>
      <c r="B37" s="18">
        <f t="shared" si="6"/>
      </c>
      <c r="C37" s="18">
        <f ca="1" t="shared" si="7"/>
      </c>
      <c r="D37" s="18">
        <f t="shared" si="8"/>
      </c>
      <c r="E37" s="18">
        <f t="shared" si="9"/>
      </c>
      <c r="F37" s="18">
        <v>4</v>
      </c>
      <c r="G37" s="18">
        <f t="shared" si="4"/>
      </c>
      <c r="H37" s="18" t="e">
        <f>VLOOKUP(F37,$D$34:$E$58,2,FALSE)</f>
        <v>#N/A</v>
      </c>
      <c r="I37" s="18">
        <f t="shared" si="10"/>
      </c>
    </row>
    <row r="38" spans="1:9" ht="13.5" hidden="1">
      <c r="A38" s="18">
        <f>IF('語彙表'!B8="","",'語彙表'!B8)</f>
      </c>
      <c r="B38" s="18">
        <f t="shared" si="6"/>
      </c>
      <c r="C38" s="18">
        <f ca="1" t="shared" si="7"/>
      </c>
      <c r="D38" s="18">
        <f t="shared" si="8"/>
      </c>
      <c r="E38" s="18">
        <f t="shared" si="9"/>
      </c>
      <c r="F38" s="18">
        <v>5</v>
      </c>
      <c r="G38" s="18">
        <f t="shared" si="4"/>
      </c>
      <c r="H38" s="18" t="e">
        <f t="shared" si="5"/>
        <v>#N/A</v>
      </c>
      <c r="I38" s="18">
        <f t="shared" si="10"/>
      </c>
    </row>
    <row r="39" spans="1:9" ht="13.5" hidden="1">
      <c r="A39" s="18">
        <f>IF('語彙表'!B9="","",'語彙表'!B9)</f>
      </c>
      <c r="B39" s="18">
        <f t="shared" si="6"/>
      </c>
      <c r="C39" s="18">
        <f ca="1" t="shared" si="7"/>
      </c>
      <c r="D39" s="18">
        <f t="shared" si="8"/>
      </c>
      <c r="E39" s="18">
        <f t="shared" si="9"/>
      </c>
      <c r="F39" s="18">
        <v>6</v>
      </c>
      <c r="G39" s="18">
        <f t="shared" si="4"/>
      </c>
      <c r="H39" s="18" t="e">
        <f t="shared" si="5"/>
        <v>#N/A</v>
      </c>
      <c r="I39" s="18">
        <f t="shared" si="10"/>
      </c>
    </row>
    <row r="40" spans="1:9" ht="13.5" hidden="1">
      <c r="A40" s="18">
        <f>IF('語彙表'!B10="","",'語彙表'!B10)</f>
      </c>
      <c r="B40" s="18">
        <f t="shared" si="6"/>
      </c>
      <c r="C40" s="18">
        <f ca="1" t="shared" si="7"/>
      </c>
      <c r="D40" s="18">
        <f t="shared" si="8"/>
      </c>
      <c r="E40" s="18">
        <f t="shared" si="9"/>
      </c>
      <c r="F40" s="18">
        <v>7</v>
      </c>
      <c r="G40" s="18">
        <f t="shared" si="4"/>
      </c>
      <c r="H40" s="18" t="e">
        <f t="shared" si="5"/>
        <v>#N/A</v>
      </c>
      <c r="I40" s="18">
        <f t="shared" si="10"/>
      </c>
    </row>
    <row r="41" spans="1:9" ht="13.5" hidden="1">
      <c r="A41" s="18">
        <f>IF('語彙表'!B11="","",'語彙表'!B11)</f>
      </c>
      <c r="B41" s="18">
        <f t="shared" si="6"/>
      </c>
      <c r="C41" s="18">
        <f ca="1" t="shared" si="7"/>
      </c>
      <c r="D41" s="18">
        <f t="shared" si="8"/>
      </c>
      <c r="E41" s="18">
        <f t="shared" si="9"/>
      </c>
      <c r="F41" s="18">
        <v>8</v>
      </c>
      <c r="G41" s="18">
        <f t="shared" si="4"/>
      </c>
      <c r="H41" s="18" t="e">
        <f t="shared" si="5"/>
        <v>#N/A</v>
      </c>
      <c r="I41" s="18">
        <f t="shared" si="10"/>
      </c>
    </row>
    <row r="42" spans="1:9" ht="13.5" hidden="1">
      <c r="A42" s="18">
        <f>IF('語彙表'!B12="","",'語彙表'!B12)</f>
      </c>
      <c r="B42" s="18">
        <f t="shared" si="6"/>
      </c>
      <c r="C42" s="18">
        <f ca="1" t="shared" si="7"/>
      </c>
      <c r="D42" s="18">
        <f t="shared" si="8"/>
      </c>
      <c r="E42" s="18">
        <f t="shared" si="9"/>
      </c>
      <c r="F42" s="18">
        <v>9</v>
      </c>
      <c r="G42" s="18">
        <f t="shared" si="4"/>
      </c>
      <c r="H42" s="18" t="e">
        <f t="shared" si="5"/>
        <v>#N/A</v>
      </c>
      <c r="I42" s="18">
        <f t="shared" si="10"/>
      </c>
    </row>
    <row r="43" spans="1:9" ht="13.5" hidden="1">
      <c r="A43" s="18">
        <f>IF('語彙表'!B13="","",'語彙表'!B13)</f>
      </c>
      <c r="B43" s="18">
        <f t="shared" si="6"/>
      </c>
      <c r="C43" s="18">
        <f ca="1" t="shared" si="7"/>
      </c>
      <c r="D43" s="18">
        <f t="shared" si="8"/>
      </c>
      <c r="E43" s="18">
        <f t="shared" si="9"/>
      </c>
      <c r="F43" s="18">
        <v>10</v>
      </c>
      <c r="G43" s="18">
        <f t="shared" si="4"/>
      </c>
      <c r="H43" s="18" t="e">
        <f t="shared" si="5"/>
        <v>#N/A</v>
      </c>
      <c r="I43" s="18">
        <f t="shared" si="10"/>
      </c>
    </row>
    <row r="44" spans="1:9" ht="13.5" hidden="1">
      <c r="A44" s="18">
        <f>IF('語彙表'!B14="","",'語彙表'!B14)</f>
      </c>
      <c r="B44" s="18">
        <f t="shared" si="6"/>
      </c>
      <c r="C44" s="18">
        <f ca="1" t="shared" si="7"/>
      </c>
      <c r="D44" s="18">
        <f t="shared" si="8"/>
      </c>
      <c r="E44" s="18">
        <f t="shared" si="9"/>
      </c>
      <c r="F44" s="18">
        <v>11</v>
      </c>
      <c r="G44" s="18">
        <f t="shared" si="4"/>
      </c>
      <c r="H44" s="18" t="e">
        <f t="shared" si="5"/>
        <v>#N/A</v>
      </c>
      <c r="I44" s="18">
        <f t="shared" si="10"/>
      </c>
    </row>
    <row r="45" spans="1:9" ht="13.5" hidden="1">
      <c r="A45" s="18">
        <f>IF('語彙表'!B15="","",'語彙表'!B15)</f>
      </c>
      <c r="B45" s="18">
        <f t="shared" si="6"/>
      </c>
      <c r="C45" s="18">
        <f ca="1" t="shared" si="7"/>
      </c>
      <c r="D45" s="18">
        <f t="shared" si="8"/>
      </c>
      <c r="E45" s="18">
        <f t="shared" si="9"/>
      </c>
      <c r="F45" s="18">
        <v>12</v>
      </c>
      <c r="G45" s="18">
        <f t="shared" si="4"/>
      </c>
      <c r="H45" s="18" t="e">
        <f t="shared" si="5"/>
        <v>#N/A</v>
      </c>
      <c r="I45" s="18">
        <f t="shared" si="10"/>
      </c>
    </row>
    <row r="46" spans="1:9" ht="13.5" hidden="1">
      <c r="A46" s="18">
        <f>IF('語彙表'!B16="","",'語彙表'!B16)</f>
      </c>
      <c r="B46" s="18">
        <f t="shared" si="6"/>
      </c>
      <c r="C46" s="18">
        <f ca="1" t="shared" si="7"/>
      </c>
      <c r="D46" s="18">
        <f t="shared" si="8"/>
      </c>
      <c r="E46" s="18">
        <f t="shared" si="9"/>
      </c>
      <c r="F46" s="18">
        <v>13</v>
      </c>
      <c r="G46" s="18">
        <f t="shared" si="4"/>
      </c>
      <c r="H46" s="18" t="e">
        <f t="shared" si="5"/>
        <v>#N/A</v>
      </c>
      <c r="I46" s="18">
        <f t="shared" si="10"/>
      </c>
    </row>
    <row r="47" spans="1:9" ht="13.5" hidden="1">
      <c r="A47" s="18">
        <f>IF('語彙表'!B17="","",'語彙表'!B17)</f>
      </c>
      <c r="B47" s="18">
        <f t="shared" si="6"/>
      </c>
      <c r="C47" s="18">
        <f ca="1" t="shared" si="7"/>
      </c>
      <c r="D47" s="18">
        <f t="shared" si="8"/>
      </c>
      <c r="E47" s="18">
        <f t="shared" si="9"/>
      </c>
      <c r="F47" s="18">
        <v>14</v>
      </c>
      <c r="G47" s="18">
        <f t="shared" si="4"/>
      </c>
      <c r="H47" s="18" t="e">
        <f t="shared" si="5"/>
        <v>#N/A</v>
      </c>
      <c r="I47" s="18">
        <f t="shared" si="10"/>
      </c>
    </row>
    <row r="48" spans="1:9" ht="13.5" hidden="1">
      <c r="A48" s="18">
        <f>IF('語彙表'!B18="","",'語彙表'!B18)</f>
      </c>
      <c r="B48" s="18">
        <f t="shared" si="6"/>
      </c>
      <c r="C48" s="18">
        <f ca="1" t="shared" si="7"/>
      </c>
      <c r="D48" s="18">
        <f t="shared" si="8"/>
      </c>
      <c r="E48" s="18">
        <f t="shared" si="9"/>
      </c>
      <c r="F48" s="18">
        <v>15</v>
      </c>
      <c r="G48" s="18">
        <f t="shared" si="4"/>
      </c>
      <c r="H48" s="18" t="e">
        <f t="shared" si="5"/>
        <v>#N/A</v>
      </c>
      <c r="I48" s="18">
        <f t="shared" si="10"/>
      </c>
    </row>
    <row r="49" spans="1:9" ht="13.5" hidden="1">
      <c r="A49" s="18">
        <f>IF('語彙表'!B19="","",'語彙表'!B19)</f>
      </c>
      <c r="B49" s="18">
        <f t="shared" si="6"/>
      </c>
      <c r="C49" s="18">
        <f ca="1" t="shared" si="7"/>
      </c>
      <c r="D49" s="18">
        <f t="shared" si="8"/>
      </c>
      <c r="E49" s="18">
        <f t="shared" si="9"/>
      </c>
      <c r="F49" s="18">
        <v>16</v>
      </c>
      <c r="G49" s="18">
        <f t="shared" si="4"/>
      </c>
      <c r="H49" s="18" t="e">
        <f t="shared" si="5"/>
        <v>#N/A</v>
      </c>
      <c r="I49" s="18">
        <f t="shared" si="10"/>
      </c>
    </row>
    <row r="50" spans="1:9" ht="13.5" hidden="1">
      <c r="A50" s="18">
        <f>IF('語彙表'!B20="","",'語彙表'!B20)</f>
      </c>
      <c r="B50" s="18">
        <f t="shared" si="6"/>
      </c>
      <c r="C50" s="18">
        <f ca="1" t="shared" si="7"/>
      </c>
      <c r="D50" s="18">
        <f t="shared" si="8"/>
      </c>
      <c r="E50" s="18">
        <f t="shared" si="9"/>
      </c>
      <c r="F50" s="18">
        <v>17</v>
      </c>
      <c r="G50" s="18">
        <f t="shared" si="4"/>
      </c>
      <c r="H50" s="18" t="e">
        <f t="shared" si="5"/>
        <v>#N/A</v>
      </c>
      <c r="I50" s="18">
        <f t="shared" si="10"/>
      </c>
    </row>
    <row r="51" spans="1:9" ht="13.5" hidden="1">
      <c r="A51" s="18">
        <f>IF('語彙表'!B21="","",'語彙表'!B21)</f>
      </c>
      <c r="B51" s="18">
        <f t="shared" si="6"/>
      </c>
      <c r="C51" s="18">
        <f ca="1" t="shared" si="7"/>
      </c>
      <c r="D51" s="18">
        <f t="shared" si="8"/>
      </c>
      <c r="E51" s="18">
        <f t="shared" si="9"/>
      </c>
      <c r="F51" s="18">
        <v>18</v>
      </c>
      <c r="G51" s="18">
        <f t="shared" si="4"/>
      </c>
      <c r="H51" s="18" t="e">
        <f t="shared" si="5"/>
        <v>#N/A</v>
      </c>
      <c r="I51" s="18">
        <f t="shared" si="10"/>
      </c>
    </row>
    <row r="52" spans="1:9" ht="13.5" hidden="1">
      <c r="A52" s="18">
        <f>IF('語彙表'!B22="","",'語彙表'!B22)</f>
      </c>
      <c r="B52" s="18">
        <f t="shared" si="6"/>
      </c>
      <c r="C52" s="18">
        <f ca="1" t="shared" si="7"/>
      </c>
      <c r="D52" s="18">
        <f t="shared" si="8"/>
      </c>
      <c r="E52" s="18">
        <f t="shared" si="9"/>
      </c>
      <c r="F52" s="18">
        <v>19</v>
      </c>
      <c r="G52" s="18">
        <f t="shared" si="4"/>
      </c>
      <c r="H52" s="18" t="e">
        <f t="shared" si="5"/>
        <v>#N/A</v>
      </c>
      <c r="I52" s="18">
        <f t="shared" si="10"/>
      </c>
    </row>
    <row r="53" spans="1:9" ht="13.5" hidden="1">
      <c r="A53" s="18">
        <f>IF('語彙表'!B23="","",'語彙表'!B23)</f>
      </c>
      <c r="B53" s="18">
        <f t="shared" si="6"/>
      </c>
      <c r="C53" s="18">
        <f ca="1" t="shared" si="7"/>
      </c>
      <c r="D53" s="18">
        <f t="shared" si="8"/>
      </c>
      <c r="E53" s="18">
        <f t="shared" si="9"/>
      </c>
      <c r="F53" s="18">
        <v>20</v>
      </c>
      <c r="G53" s="18">
        <f t="shared" si="4"/>
      </c>
      <c r="H53" s="18" t="e">
        <f t="shared" si="5"/>
        <v>#N/A</v>
      </c>
      <c r="I53" s="18">
        <f t="shared" si="10"/>
      </c>
    </row>
    <row r="54" spans="1:9" ht="13.5" hidden="1">
      <c r="A54" s="18">
        <f>IF('語彙表'!B24="","",'語彙表'!B24)</f>
      </c>
      <c r="B54" s="18">
        <f t="shared" si="6"/>
      </c>
      <c r="C54" s="18">
        <f ca="1" t="shared" si="7"/>
      </c>
      <c r="D54" s="18">
        <f t="shared" si="8"/>
      </c>
      <c r="E54" s="18">
        <f t="shared" si="9"/>
      </c>
      <c r="F54" s="18">
        <v>21</v>
      </c>
      <c r="G54" s="18">
        <f t="shared" si="4"/>
      </c>
      <c r="H54" s="18" t="e">
        <f>VLOOKUP(F54,$D$34:$E$58,2,FALSE)</f>
        <v>#N/A</v>
      </c>
      <c r="I54" s="18">
        <f t="shared" si="10"/>
      </c>
    </row>
    <row r="55" spans="1:9" ht="13.5" hidden="1">
      <c r="A55" s="18">
        <f>IF('語彙表'!B25="","",'語彙表'!B25)</f>
      </c>
      <c r="B55" s="18">
        <f t="shared" si="6"/>
      </c>
      <c r="C55" s="18">
        <f ca="1" t="shared" si="7"/>
      </c>
      <c r="D55" s="18">
        <f t="shared" si="8"/>
      </c>
      <c r="E55" s="18">
        <f t="shared" si="9"/>
      </c>
      <c r="F55" s="18">
        <v>22</v>
      </c>
      <c r="G55" s="18">
        <f t="shared" si="4"/>
      </c>
      <c r="H55" s="18" t="e">
        <f t="shared" si="5"/>
        <v>#N/A</v>
      </c>
      <c r="I55" s="18">
        <f t="shared" si="10"/>
      </c>
    </row>
    <row r="56" spans="1:9" ht="13.5" hidden="1">
      <c r="A56" s="18">
        <f>IF('語彙表'!B26="","",'語彙表'!B26)</f>
      </c>
      <c r="B56" s="18">
        <f t="shared" si="6"/>
      </c>
      <c r="C56" s="18">
        <f ca="1" t="shared" si="7"/>
      </c>
      <c r="D56" s="18">
        <f t="shared" si="8"/>
      </c>
      <c r="E56" s="18">
        <f t="shared" si="9"/>
      </c>
      <c r="F56" s="18">
        <v>23</v>
      </c>
      <c r="G56" s="18">
        <f t="shared" si="4"/>
      </c>
      <c r="H56" s="18" t="e">
        <f t="shared" si="5"/>
        <v>#N/A</v>
      </c>
      <c r="I56" s="18">
        <f t="shared" si="10"/>
      </c>
    </row>
    <row r="57" spans="1:9" ht="13.5" hidden="1">
      <c r="A57" s="18">
        <f>IF('語彙表'!B27="","",'語彙表'!B27)</f>
      </c>
      <c r="B57" s="18">
        <f t="shared" si="6"/>
      </c>
      <c r="C57" s="18">
        <f ca="1" t="shared" si="7"/>
      </c>
      <c r="D57" s="18">
        <f t="shared" si="8"/>
      </c>
      <c r="E57" s="18">
        <f t="shared" si="9"/>
      </c>
      <c r="F57" s="18">
        <v>24</v>
      </c>
      <c r="G57" s="18">
        <f t="shared" si="4"/>
      </c>
      <c r="H57" s="18" t="e">
        <f t="shared" si="5"/>
        <v>#N/A</v>
      </c>
      <c r="I57" s="18">
        <f t="shared" si="10"/>
      </c>
    </row>
    <row r="58" spans="1:9" ht="13.5" hidden="1">
      <c r="A58" s="18">
        <f>IF('語彙表'!B28="","",'語彙表'!B28)</f>
      </c>
      <c r="B58" s="18">
        <f t="shared" si="6"/>
      </c>
      <c r="C58" s="18">
        <f ca="1" t="shared" si="7"/>
      </c>
      <c r="D58" s="18">
        <f t="shared" si="8"/>
      </c>
      <c r="E58" s="18">
        <f t="shared" si="9"/>
      </c>
      <c r="F58" s="18">
        <v>25</v>
      </c>
      <c r="G58" s="18">
        <f t="shared" si="4"/>
      </c>
      <c r="H58" s="18" t="e">
        <f t="shared" si="5"/>
        <v>#N/A</v>
      </c>
      <c r="I58" s="18">
        <f t="shared" si="10"/>
      </c>
    </row>
    <row r="59" ht="13.5" hidden="1"/>
    <row r="60" ht="13.5" hidden="1"/>
    <row r="61" spans="1:5" ht="13.5" hidden="1">
      <c r="A61" s="18">
        <f>IF('語彙表'!B4="","",IF(CODE('語彙表'!B4)&lt;9600,"",'語彙表'!B4))</f>
      </c>
      <c r="B61" s="18">
        <f>IF(A61=B60,B60,B60+1)</f>
        <v>0</v>
      </c>
      <c r="C61" s="18">
        <f>IF('語彙表'!C4="","",'語彙表'!C4)</f>
      </c>
      <c r="D61" s="18">
        <v>1</v>
      </c>
      <c r="E61" s="18" t="e">
        <f>VLOOKUP(D61,$B$61:$C$85,2,FALSE)</f>
        <v>#N/A</v>
      </c>
    </row>
    <row r="62" spans="1:5" ht="13.5" hidden="1">
      <c r="A62" s="18">
        <f>IF('語彙表'!B5="","",IF(CODE('語彙表'!B5)&lt;9600,"",'語彙表'!B5))</f>
      </c>
      <c r="B62" s="18">
        <f aca="true" t="shared" si="11" ref="B62:B85">IF(A62="",B61,B61+1)</f>
        <v>0</v>
      </c>
      <c r="C62" s="18">
        <f>IF('語彙表'!C5="","",'語彙表'!C5)</f>
      </c>
      <c r="D62" s="18">
        <v>2</v>
      </c>
      <c r="E62" s="18" t="e">
        <f aca="true" t="shared" si="12" ref="E62:E85">VLOOKUP(D62,$B$61:$C$85,2,FALSE)</f>
        <v>#N/A</v>
      </c>
    </row>
    <row r="63" spans="1:5" ht="13.5" hidden="1">
      <c r="A63" s="18">
        <f>IF('語彙表'!B6="","",IF(CODE('語彙表'!B6)&lt;9600,"",'語彙表'!B6))</f>
      </c>
      <c r="B63" s="18">
        <f t="shared" si="11"/>
        <v>0</v>
      </c>
      <c r="C63" s="18">
        <f>IF('語彙表'!C6="","",'語彙表'!C6)</f>
      </c>
      <c r="D63" s="18">
        <v>3</v>
      </c>
      <c r="E63" s="18" t="e">
        <f t="shared" si="12"/>
        <v>#N/A</v>
      </c>
    </row>
    <row r="64" spans="1:5" ht="13.5" hidden="1">
      <c r="A64" s="18">
        <f>IF('語彙表'!B7="","",IF(CODE('語彙表'!B7)&lt;9600,"",'語彙表'!B7))</f>
      </c>
      <c r="B64" s="18">
        <f t="shared" si="11"/>
        <v>0</v>
      </c>
      <c r="C64" s="18">
        <f>IF('語彙表'!C7="","",'語彙表'!C7)</f>
      </c>
      <c r="D64" s="18">
        <v>4</v>
      </c>
      <c r="E64" s="18" t="e">
        <f t="shared" si="12"/>
        <v>#N/A</v>
      </c>
    </row>
    <row r="65" spans="1:5" ht="13.5" hidden="1">
      <c r="A65" s="18">
        <f>IF('語彙表'!B8="","",IF(CODE('語彙表'!B8)&lt;9600,"",'語彙表'!B8))</f>
      </c>
      <c r="B65" s="18">
        <f t="shared" si="11"/>
        <v>0</v>
      </c>
      <c r="C65" s="18">
        <f>IF('語彙表'!C8="","",'語彙表'!C8)</f>
      </c>
      <c r="D65" s="18">
        <v>5</v>
      </c>
      <c r="E65" s="18" t="e">
        <f t="shared" si="12"/>
        <v>#N/A</v>
      </c>
    </row>
    <row r="66" spans="1:5" ht="13.5" hidden="1">
      <c r="A66" s="18">
        <f>IF('語彙表'!B9="","",IF(CODE('語彙表'!B9)&lt;9600,"",'語彙表'!B9))</f>
      </c>
      <c r="B66" s="18">
        <f t="shared" si="11"/>
        <v>0</v>
      </c>
      <c r="C66" s="18">
        <f>IF('語彙表'!C9="","",'語彙表'!C9)</f>
      </c>
      <c r="D66" s="18">
        <v>6</v>
      </c>
      <c r="E66" s="18" t="e">
        <f t="shared" si="12"/>
        <v>#N/A</v>
      </c>
    </row>
    <row r="67" spans="1:5" ht="13.5" hidden="1">
      <c r="A67" s="18">
        <f>IF('語彙表'!B10="","",IF(CODE('語彙表'!B10)&lt;9600,"",'語彙表'!B10))</f>
      </c>
      <c r="B67" s="18">
        <f t="shared" si="11"/>
        <v>0</v>
      </c>
      <c r="C67" s="18">
        <f>IF('語彙表'!C10="","",'語彙表'!C10)</f>
      </c>
      <c r="D67" s="18">
        <v>7</v>
      </c>
      <c r="E67" s="18" t="e">
        <f t="shared" si="12"/>
        <v>#N/A</v>
      </c>
    </row>
    <row r="68" spans="1:5" ht="13.5" hidden="1">
      <c r="A68" s="18">
        <f>IF('語彙表'!B11="","",IF(CODE('語彙表'!B11)&lt;9600,"",'語彙表'!B11))</f>
      </c>
      <c r="B68" s="18">
        <f t="shared" si="11"/>
        <v>0</v>
      </c>
      <c r="C68" s="18">
        <f>IF('語彙表'!C11="","",'語彙表'!C11)</f>
      </c>
      <c r="D68" s="18">
        <v>8</v>
      </c>
      <c r="E68" s="18" t="e">
        <f t="shared" si="12"/>
        <v>#N/A</v>
      </c>
    </row>
    <row r="69" spans="1:5" ht="13.5" hidden="1">
      <c r="A69" s="18">
        <f>IF('語彙表'!B12="","",IF(CODE('語彙表'!B12)&lt;9600,"",'語彙表'!B12))</f>
      </c>
      <c r="B69" s="18">
        <f t="shared" si="11"/>
        <v>0</v>
      </c>
      <c r="C69" s="18">
        <f>IF('語彙表'!C12="","",'語彙表'!C12)</f>
      </c>
      <c r="D69" s="18">
        <v>9</v>
      </c>
      <c r="E69" s="18" t="e">
        <f t="shared" si="12"/>
        <v>#N/A</v>
      </c>
    </row>
    <row r="70" spans="1:5" ht="13.5" hidden="1">
      <c r="A70" s="18">
        <f>IF('語彙表'!B13="","",IF(CODE('語彙表'!B13)&lt;9600,"",'語彙表'!B13))</f>
      </c>
      <c r="B70" s="18">
        <f t="shared" si="11"/>
        <v>0</v>
      </c>
      <c r="C70" s="18">
        <f>IF('語彙表'!C13="","",'語彙表'!C13)</f>
      </c>
      <c r="D70" s="18">
        <v>10</v>
      </c>
      <c r="E70" s="18" t="e">
        <f t="shared" si="12"/>
        <v>#N/A</v>
      </c>
    </row>
    <row r="71" spans="1:5" ht="13.5" hidden="1">
      <c r="A71" s="18">
        <f>IF('語彙表'!B14="","",IF(CODE('語彙表'!B14)&lt;9600,"",'語彙表'!B14))</f>
      </c>
      <c r="B71" s="18">
        <f t="shared" si="11"/>
        <v>0</v>
      </c>
      <c r="C71" s="18">
        <f>IF('語彙表'!C14="","",'語彙表'!C14)</f>
      </c>
      <c r="D71" s="18">
        <v>11</v>
      </c>
      <c r="E71" s="18" t="e">
        <f t="shared" si="12"/>
        <v>#N/A</v>
      </c>
    </row>
    <row r="72" spans="1:5" ht="13.5" hidden="1">
      <c r="A72" s="18">
        <f>IF('語彙表'!B15="","",IF(CODE('語彙表'!B15)&lt;9600,"",'語彙表'!B15))</f>
      </c>
      <c r="B72" s="18">
        <f t="shared" si="11"/>
        <v>0</v>
      </c>
      <c r="C72" s="18">
        <f>IF('語彙表'!C15="","",'語彙表'!C15)</f>
      </c>
      <c r="D72" s="18">
        <v>12</v>
      </c>
      <c r="E72" s="18" t="e">
        <f t="shared" si="12"/>
        <v>#N/A</v>
      </c>
    </row>
    <row r="73" spans="1:5" ht="13.5" hidden="1">
      <c r="A73" s="18">
        <f>IF('語彙表'!B16="","",IF(CODE('語彙表'!B16)&lt;9600,"",'語彙表'!B16))</f>
      </c>
      <c r="B73" s="18">
        <f t="shared" si="11"/>
        <v>0</v>
      </c>
      <c r="C73" s="18">
        <f>IF('語彙表'!C16="","",'語彙表'!C16)</f>
      </c>
      <c r="D73" s="18">
        <v>13</v>
      </c>
      <c r="E73" s="18" t="e">
        <f t="shared" si="12"/>
        <v>#N/A</v>
      </c>
    </row>
    <row r="74" spans="1:5" ht="13.5" hidden="1">
      <c r="A74" s="18">
        <f>IF('語彙表'!B17="","",IF(CODE('語彙表'!B17)&lt;9600,"",'語彙表'!B17))</f>
      </c>
      <c r="B74" s="18">
        <f t="shared" si="11"/>
        <v>0</v>
      </c>
      <c r="C74" s="18">
        <f>IF('語彙表'!C17="","",'語彙表'!C17)</f>
      </c>
      <c r="D74" s="18">
        <v>14</v>
      </c>
      <c r="E74" s="18" t="e">
        <f t="shared" si="12"/>
        <v>#N/A</v>
      </c>
    </row>
    <row r="75" spans="1:5" ht="13.5" hidden="1">
      <c r="A75" s="18">
        <f>IF('語彙表'!B18="","",IF(CODE('語彙表'!B18)&lt;9600,"",'語彙表'!B18))</f>
      </c>
      <c r="B75" s="18">
        <f t="shared" si="11"/>
        <v>0</v>
      </c>
      <c r="C75" s="18">
        <f>IF('語彙表'!C18="","",'語彙表'!C18)</f>
      </c>
      <c r="D75" s="18">
        <v>15</v>
      </c>
      <c r="E75" s="18" t="e">
        <f t="shared" si="12"/>
        <v>#N/A</v>
      </c>
    </row>
    <row r="76" spans="1:5" ht="13.5" hidden="1">
      <c r="A76" s="18">
        <f>IF('語彙表'!B19="","",IF(CODE('語彙表'!B19)&lt;9600,"",'語彙表'!B19))</f>
      </c>
      <c r="B76" s="18">
        <f t="shared" si="11"/>
        <v>0</v>
      </c>
      <c r="C76" s="18">
        <f>IF('語彙表'!C19="","",'語彙表'!C19)</f>
      </c>
      <c r="D76" s="18">
        <v>16</v>
      </c>
      <c r="E76" s="18" t="e">
        <f t="shared" si="12"/>
        <v>#N/A</v>
      </c>
    </row>
    <row r="77" spans="1:5" ht="13.5" hidden="1">
      <c r="A77" s="18">
        <f>IF('語彙表'!B20="","",IF(CODE('語彙表'!B20)&lt;9600,"",'語彙表'!B20))</f>
      </c>
      <c r="B77" s="18">
        <f t="shared" si="11"/>
        <v>0</v>
      </c>
      <c r="C77" s="18">
        <f>IF('語彙表'!C20="","",'語彙表'!C20)</f>
      </c>
      <c r="D77" s="18">
        <v>17</v>
      </c>
      <c r="E77" s="18" t="e">
        <f t="shared" si="12"/>
        <v>#N/A</v>
      </c>
    </row>
    <row r="78" spans="1:5" ht="13.5" hidden="1">
      <c r="A78" s="18">
        <f>IF('語彙表'!B21="","",IF(CODE('語彙表'!B21)&lt;9600,"",'語彙表'!B21))</f>
      </c>
      <c r="B78" s="18">
        <f t="shared" si="11"/>
        <v>0</v>
      </c>
      <c r="C78" s="18">
        <f>IF('語彙表'!C21="","",'語彙表'!C21)</f>
      </c>
      <c r="D78" s="18">
        <v>18</v>
      </c>
      <c r="E78" s="18" t="e">
        <f t="shared" si="12"/>
        <v>#N/A</v>
      </c>
    </row>
    <row r="79" spans="1:5" ht="13.5" hidden="1">
      <c r="A79" s="18">
        <f>IF('語彙表'!B22="","",IF(CODE('語彙表'!B22)&lt;9600,"",'語彙表'!B22))</f>
      </c>
      <c r="B79" s="18">
        <f t="shared" si="11"/>
        <v>0</v>
      </c>
      <c r="C79" s="18">
        <f>IF('語彙表'!C22="","",'語彙表'!C22)</f>
      </c>
      <c r="D79" s="18">
        <v>19</v>
      </c>
      <c r="E79" s="18" t="e">
        <f t="shared" si="12"/>
        <v>#N/A</v>
      </c>
    </row>
    <row r="80" spans="1:5" ht="13.5" hidden="1">
      <c r="A80" s="18">
        <f>IF('語彙表'!B23="","",IF(CODE('語彙表'!B23)&lt;9600,"",'語彙表'!B23))</f>
      </c>
      <c r="B80" s="18">
        <f t="shared" si="11"/>
        <v>0</v>
      </c>
      <c r="C80" s="18">
        <f>IF('語彙表'!C23="","",'語彙表'!C23)</f>
      </c>
      <c r="D80" s="18">
        <v>20</v>
      </c>
      <c r="E80" s="18" t="e">
        <f t="shared" si="12"/>
        <v>#N/A</v>
      </c>
    </row>
    <row r="81" spans="1:5" ht="13.5" hidden="1">
      <c r="A81" s="18">
        <f>IF('語彙表'!B24="","",IF(CODE('語彙表'!B24)&lt;9600,"",'語彙表'!B24))</f>
      </c>
      <c r="B81" s="18">
        <f t="shared" si="11"/>
        <v>0</v>
      </c>
      <c r="C81" s="18">
        <f>IF('語彙表'!C24="","",'語彙表'!C24)</f>
      </c>
      <c r="D81" s="18">
        <v>21</v>
      </c>
      <c r="E81" s="18" t="e">
        <f t="shared" si="12"/>
        <v>#N/A</v>
      </c>
    </row>
    <row r="82" spans="1:5" ht="13.5" hidden="1">
      <c r="A82" s="18">
        <f>IF('語彙表'!B25="","",IF(CODE('語彙表'!B25)&lt;9600,"",'語彙表'!B25))</f>
      </c>
      <c r="B82" s="18">
        <f t="shared" si="11"/>
        <v>0</v>
      </c>
      <c r="C82" s="18">
        <f>IF('語彙表'!C25="","",'語彙表'!C25)</f>
      </c>
      <c r="D82" s="18">
        <v>22</v>
      </c>
      <c r="E82" s="18" t="e">
        <f t="shared" si="12"/>
        <v>#N/A</v>
      </c>
    </row>
    <row r="83" spans="1:5" ht="13.5" hidden="1">
      <c r="A83" s="18">
        <f>IF('語彙表'!B26="","",IF(CODE('語彙表'!B26)&lt;9600,"",'語彙表'!B26))</f>
      </c>
      <c r="B83" s="18">
        <f t="shared" si="11"/>
        <v>0</v>
      </c>
      <c r="C83" s="18">
        <f>IF('語彙表'!C26="","",'語彙表'!C26)</f>
      </c>
      <c r="D83" s="18">
        <v>23</v>
      </c>
      <c r="E83" s="18" t="e">
        <f t="shared" si="12"/>
        <v>#N/A</v>
      </c>
    </row>
    <row r="84" spans="1:5" ht="13.5" hidden="1">
      <c r="A84" s="18">
        <f>IF('語彙表'!B27="","",IF(CODE('語彙表'!B27)&lt;9600,"",'語彙表'!B27))</f>
      </c>
      <c r="B84" s="18">
        <f>IF(A84="",B83,B83+1)</f>
        <v>0</v>
      </c>
      <c r="C84" s="18">
        <f>IF('語彙表'!C27="","",'語彙表'!C27)</f>
      </c>
      <c r="D84" s="18">
        <v>24</v>
      </c>
      <c r="E84" s="18" t="e">
        <f t="shared" si="12"/>
        <v>#N/A</v>
      </c>
    </row>
    <row r="85" spans="1:5" ht="13.5" hidden="1">
      <c r="A85" s="18">
        <f>IF('語彙表'!B28="","",IF(CODE('語彙表'!B28)&lt;9600,"",'語彙表'!B28))</f>
      </c>
      <c r="B85" s="18">
        <f t="shared" si="11"/>
        <v>0</v>
      </c>
      <c r="C85" s="18">
        <f>IF('語彙表'!C28="","",'語彙表'!C28)</f>
      </c>
      <c r="D85" s="18">
        <v>25</v>
      </c>
      <c r="E85" s="18" t="e">
        <f t="shared" si="12"/>
        <v>#N/A</v>
      </c>
    </row>
    <row r="86" spans="1:3" ht="13.5" hidden="1">
      <c r="A86" s="18">
        <f>IF('語彙表'!B29="","",'語彙表'!B29)</f>
      </c>
      <c r="C86" s="18">
        <f>IF('語彙表'!C29="","",'語彙表'!C29)</f>
      </c>
    </row>
  </sheetData>
  <mergeCells count="29">
    <mergeCell ref="A1:I1"/>
    <mergeCell ref="A7:D7"/>
    <mergeCell ref="A8:D8"/>
    <mergeCell ref="A9:D9"/>
    <mergeCell ref="A2:B2"/>
    <mergeCell ref="A10:D10"/>
    <mergeCell ref="A11:D11"/>
    <mergeCell ref="A12:D12"/>
    <mergeCell ref="A13:D13"/>
    <mergeCell ref="A14:D14"/>
    <mergeCell ref="A15:D15"/>
    <mergeCell ref="A16:D16"/>
    <mergeCell ref="A17:D17"/>
    <mergeCell ref="A26:D26"/>
    <mergeCell ref="A27:D27"/>
    <mergeCell ref="A28:D28"/>
    <mergeCell ref="A33:D33"/>
    <mergeCell ref="A29:D29"/>
    <mergeCell ref="A30:D30"/>
    <mergeCell ref="A31:D31"/>
    <mergeCell ref="A32:D32"/>
    <mergeCell ref="A18:D18"/>
    <mergeCell ref="A19:D19"/>
    <mergeCell ref="A22:D22"/>
    <mergeCell ref="A23:D23"/>
    <mergeCell ref="A24:D24"/>
    <mergeCell ref="A20:D20"/>
    <mergeCell ref="A21:D21"/>
    <mergeCell ref="A25:D25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&amp;R「むらログ」日本語教師の仕事術
http://mongolia.seesaa.net/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showGridLines="0" workbookViewId="0" topLeftCell="A1">
      <selection activeCell="C16" sqref="C16"/>
    </sheetView>
  </sheetViews>
  <sheetFormatPr defaultColWidth="9.00390625" defaultRowHeight="13.5"/>
  <cols>
    <col min="1" max="1" width="10.50390625" style="18" bestFit="1" customWidth="1"/>
    <col min="2" max="16384" width="9.00390625" style="18" customWidth="1"/>
  </cols>
  <sheetData>
    <row r="1" spans="1:9" ht="13.5">
      <c r="A1" s="37" t="s">
        <v>32</v>
      </c>
      <c r="B1" s="37"/>
      <c r="C1" s="37"/>
      <c r="D1" s="37"/>
      <c r="E1" s="37"/>
      <c r="F1" s="37"/>
      <c r="G1" s="37"/>
      <c r="H1" s="37"/>
      <c r="I1" s="37"/>
    </row>
    <row r="2" spans="1:2" ht="13.5">
      <c r="A2" s="38">
        <f ca="1">TODAY()</f>
        <v>39529</v>
      </c>
      <c r="B2" s="38"/>
    </row>
    <row r="3" spans="3:9" ht="13.5">
      <c r="C3" s="19" t="s">
        <v>45</v>
      </c>
      <c r="D3" s="20"/>
      <c r="E3" s="19" t="s">
        <v>10</v>
      </c>
      <c r="F3" s="20"/>
      <c r="G3" s="19" t="s">
        <v>9</v>
      </c>
      <c r="H3" s="21"/>
      <c r="I3" s="21"/>
    </row>
    <row r="4" ht="27" customHeight="1"/>
    <row r="5" ht="13.5">
      <c r="A5" s="18" t="s">
        <v>31</v>
      </c>
    </row>
    <row r="6" ht="27.75" customHeight="1"/>
    <row r="7" spans="1:7" ht="40.5" customHeight="1">
      <c r="A7" s="23">
        <f>IF(I22="","",I22)</f>
      </c>
      <c r="B7" s="18">
        <f>IF(A7="","","___________________________")</f>
      </c>
      <c r="F7" s="23">
        <f>IF(I23="","",I23)</f>
      </c>
      <c r="G7" s="18">
        <f>IF(F7="","","___________________________")</f>
      </c>
    </row>
    <row r="8" spans="1:7" ht="40.5" customHeight="1">
      <c r="A8" s="23">
        <f>IF(I24="","",I24)</f>
      </c>
      <c r="B8" s="18">
        <f aca="true" t="shared" si="0" ref="B8:B19">IF(A8="","","___________________________")</f>
      </c>
      <c r="F8" s="23">
        <f>IF(I25="","",I25)</f>
      </c>
      <c r="G8" s="18">
        <f aca="true" t="shared" si="1" ref="G8:G18">IF(F8="","","___________________________")</f>
      </c>
    </row>
    <row r="9" spans="1:7" ht="40.5" customHeight="1">
      <c r="A9" s="23">
        <f>IF(I26="","",I26)</f>
      </c>
      <c r="B9" s="18">
        <f t="shared" si="0"/>
      </c>
      <c r="F9" s="23">
        <f>IF(I27="","",I27)</f>
      </c>
      <c r="G9" s="18">
        <f t="shared" si="1"/>
      </c>
    </row>
    <row r="10" spans="1:7" ht="40.5" customHeight="1">
      <c r="A10" s="23">
        <f>IF(I28="","",I28)</f>
      </c>
      <c r="B10" s="18">
        <f t="shared" si="0"/>
      </c>
      <c r="F10" s="23">
        <f>IF(I29="","",I29)</f>
      </c>
      <c r="G10" s="18">
        <f t="shared" si="1"/>
      </c>
    </row>
    <row r="11" spans="1:7" ht="40.5" customHeight="1">
      <c r="A11" s="23">
        <f>IF(I30="","",I30)</f>
      </c>
      <c r="B11" s="18">
        <f t="shared" si="0"/>
      </c>
      <c r="F11" s="23">
        <f>IF(I31="","",I31)</f>
      </c>
      <c r="G11" s="18">
        <f t="shared" si="1"/>
      </c>
    </row>
    <row r="12" spans="1:7" ht="40.5" customHeight="1">
      <c r="A12" s="23">
        <f>IF(I32="","",I32)</f>
      </c>
      <c r="B12" s="18">
        <f t="shared" si="0"/>
      </c>
      <c r="F12" s="23">
        <f>IF(I33="","",I33)</f>
      </c>
      <c r="G12" s="18">
        <f t="shared" si="1"/>
      </c>
    </row>
    <row r="13" spans="1:7" ht="40.5" customHeight="1">
      <c r="A13" s="23">
        <f>IF(I34="","",I34)</f>
      </c>
      <c r="B13" s="18">
        <f t="shared" si="0"/>
      </c>
      <c r="F13" s="23">
        <f>IF(I35="","",I35)</f>
      </c>
      <c r="G13" s="18">
        <f t="shared" si="1"/>
      </c>
    </row>
    <row r="14" spans="1:7" ht="40.5" customHeight="1">
      <c r="A14" s="23">
        <f>IF(I36="","",I36)</f>
      </c>
      <c r="B14" s="18">
        <f t="shared" si="0"/>
      </c>
      <c r="F14" s="23">
        <f>IF(I37="","",I37)</f>
      </c>
      <c r="G14" s="18">
        <f>IF(F14="","","___________________________")</f>
      </c>
    </row>
    <row r="15" spans="1:7" ht="40.5" customHeight="1">
      <c r="A15" s="23">
        <f>IF(I38="","",I38)</f>
      </c>
      <c r="B15" s="18">
        <f t="shared" si="0"/>
      </c>
      <c r="F15" s="23">
        <f>IF(I39="","",I39)</f>
      </c>
      <c r="G15" s="18">
        <f t="shared" si="1"/>
      </c>
    </row>
    <row r="16" spans="1:7" ht="40.5" customHeight="1">
      <c r="A16" s="23">
        <f>IF(I40="","",I40)</f>
      </c>
      <c r="B16" s="18">
        <f t="shared" si="0"/>
      </c>
      <c r="F16" s="23">
        <f>IF(I41="","",I41)</f>
      </c>
      <c r="G16" s="18">
        <f t="shared" si="1"/>
      </c>
    </row>
    <row r="17" spans="1:7" ht="40.5" customHeight="1">
      <c r="A17" s="23">
        <f>IF(I42="","",I42)</f>
      </c>
      <c r="B17" s="18">
        <f t="shared" si="0"/>
      </c>
      <c r="F17" s="23">
        <f>IF(I43="","",I43)</f>
      </c>
      <c r="G17" s="18">
        <f t="shared" si="1"/>
      </c>
    </row>
    <row r="18" spans="1:7" ht="40.5" customHeight="1">
      <c r="A18" s="23">
        <f>IF(I44="","",I44)</f>
      </c>
      <c r="B18" s="18">
        <f t="shared" si="0"/>
      </c>
      <c r="F18" s="23">
        <f>IF(I45="","",I45)</f>
      </c>
      <c r="G18" s="18">
        <f t="shared" si="1"/>
      </c>
    </row>
    <row r="19" spans="1:7" ht="40.5" customHeight="1">
      <c r="A19" s="23">
        <f>IF(I46="","",I46)</f>
      </c>
      <c r="B19" s="18">
        <f t="shared" si="0"/>
      </c>
      <c r="F19" s="23">
        <f>IF(I47="","",I47)</f>
      </c>
      <c r="G19" s="18">
        <f>IF(F19="","","_____________________________")</f>
      </c>
    </row>
    <row r="20" spans="1:6" ht="40.5" customHeight="1">
      <c r="A20" s="23"/>
      <c r="F20" s="23"/>
    </row>
    <row r="21" spans="1:6" ht="40.5" customHeight="1">
      <c r="A21" s="23"/>
      <c r="F21" s="23"/>
    </row>
    <row r="22" spans="2:10" ht="13.5" hidden="1">
      <c r="B22" s="18">
        <f>'語彙表'!B4</f>
        <v>0</v>
      </c>
      <c r="C22" s="18">
        <f aca="true" t="shared" si="2" ref="C22:C47">CODE(B22)</f>
        <v>48</v>
      </c>
      <c r="D22" s="18" t="str">
        <f aca="true" t="shared" si="3" ref="D22:D47">IF(C22&gt;9600,"漢字",IF(C22&gt;9350,"カタカナ","ひらがな"))</f>
        <v>ひらがな</v>
      </c>
      <c r="E22" s="18">
        <f>IF(D22="漢字",COUNTIF($D$22:D22,"漢字"),"")</f>
      </c>
      <c r="F22" s="18">
        <f aca="true" t="shared" si="4" ref="F22:F46">B22</f>
        <v>0</v>
      </c>
      <c r="G22" s="18">
        <v>1</v>
      </c>
      <c r="H22" s="18" t="e">
        <f aca="true" t="shared" si="5" ref="H22:H47">VLOOKUP(G22,$E$22:$F$46,2,FALSE)</f>
        <v>#N/A</v>
      </c>
      <c r="I22" s="18">
        <f aca="true" t="shared" si="6" ref="I22:I47">IF(ISERROR(H22),"",H22)</f>
      </c>
      <c r="J22" s="18">
        <f>IF(I22="","",VLOOKUP(I22,'語彙表'!B4:C28,2,FALSE))</f>
      </c>
    </row>
    <row r="23" spans="2:10" ht="13.5" hidden="1">
      <c r="B23" s="18">
        <f>'語彙表'!B5</f>
        <v>0</v>
      </c>
      <c r="C23" s="18">
        <f t="shared" si="2"/>
        <v>48</v>
      </c>
      <c r="D23" s="18" t="str">
        <f t="shared" si="3"/>
        <v>ひらがな</v>
      </c>
      <c r="E23" s="18">
        <f>IF(D23="漢字",COUNTIF($D$22:D23,"漢字"),"")</f>
      </c>
      <c r="F23" s="18">
        <f t="shared" si="4"/>
        <v>0</v>
      </c>
      <c r="G23" s="18">
        <v>2</v>
      </c>
      <c r="H23" s="18" t="e">
        <f t="shared" si="5"/>
        <v>#N/A</v>
      </c>
      <c r="I23" s="18">
        <f t="shared" si="6"/>
      </c>
      <c r="J23" s="18">
        <f>IF(I23="","",VLOOKUP(I23,'語彙表'!B5:C29,2,FALSE))</f>
      </c>
    </row>
    <row r="24" spans="2:10" ht="13.5" hidden="1">
      <c r="B24" s="18">
        <f>'語彙表'!B6</f>
        <v>0</v>
      </c>
      <c r="C24" s="18">
        <f t="shared" si="2"/>
        <v>48</v>
      </c>
      <c r="D24" s="18" t="str">
        <f t="shared" si="3"/>
        <v>ひらがな</v>
      </c>
      <c r="E24" s="18">
        <f>IF(D24="漢字",COUNTIF($D$22:D24,"漢字"),"")</f>
      </c>
      <c r="F24" s="18">
        <f t="shared" si="4"/>
        <v>0</v>
      </c>
      <c r="G24" s="18">
        <v>3</v>
      </c>
      <c r="H24" s="18" t="e">
        <f t="shared" si="5"/>
        <v>#N/A</v>
      </c>
      <c r="I24" s="18">
        <f t="shared" si="6"/>
      </c>
      <c r="J24" s="18">
        <f>IF(I24="","",VLOOKUP(I24,'語彙表'!B6:C30,2,FALSE))</f>
      </c>
    </row>
    <row r="25" spans="2:10" ht="13.5" hidden="1">
      <c r="B25" s="18">
        <f>'語彙表'!B7</f>
        <v>0</v>
      </c>
      <c r="C25" s="18">
        <f t="shared" si="2"/>
        <v>48</v>
      </c>
      <c r="D25" s="18" t="str">
        <f t="shared" si="3"/>
        <v>ひらがな</v>
      </c>
      <c r="E25" s="18">
        <f>IF(D25="漢字",COUNTIF($D$22:D25,"漢字"),"")</f>
      </c>
      <c r="F25" s="18">
        <f t="shared" si="4"/>
        <v>0</v>
      </c>
      <c r="G25" s="18">
        <v>4</v>
      </c>
      <c r="H25" s="18" t="e">
        <f t="shared" si="5"/>
        <v>#N/A</v>
      </c>
      <c r="I25" s="18">
        <f t="shared" si="6"/>
      </c>
      <c r="J25" s="18">
        <f>IF(I25="","",VLOOKUP(I25,'語彙表'!B7:C31,2,FALSE))</f>
      </c>
    </row>
    <row r="26" spans="2:10" ht="13.5" hidden="1">
      <c r="B26" s="18">
        <f>'語彙表'!B8</f>
        <v>0</v>
      </c>
      <c r="C26" s="18">
        <f t="shared" si="2"/>
        <v>48</v>
      </c>
      <c r="D26" s="18" t="str">
        <f t="shared" si="3"/>
        <v>ひらがな</v>
      </c>
      <c r="E26" s="18">
        <f>IF(D26="漢字",COUNTIF($D$22:D26,"漢字"),"")</f>
      </c>
      <c r="F26" s="18">
        <f t="shared" si="4"/>
        <v>0</v>
      </c>
      <c r="G26" s="18">
        <v>5</v>
      </c>
      <c r="H26" s="18" t="e">
        <f t="shared" si="5"/>
        <v>#N/A</v>
      </c>
      <c r="I26" s="18">
        <f t="shared" si="6"/>
      </c>
      <c r="J26" s="18">
        <f>IF(I26="","",VLOOKUP(I26,'語彙表'!B8:C32,2,FALSE))</f>
      </c>
    </row>
    <row r="27" spans="2:10" ht="13.5" hidden="1">
      <c r="B27" s="18">
        <f>'語彙表'!B9</f>
        <v>0</v>
      </c>
      <c r="C27" s="18">
        <f t="shared" si="2"/>
        <v>48</v>
      </c>
      <c r="D27" s="18" t="str">
        <f t="shared" si="3"/>
        <v>ひらがな</v>
      </c>
      <c r="E27" s="18">
        <f>IF(D27="漢字",COUNTIF($D$22:D27,"漢字"),"")</f>
      </c>
      <c r="F27" s="18">
        <f t="shared" si="4"/>
        <v>0</v>
      </c>
      <c r="G27" s="18">
        <v>6</v>
      </c>
      <c r="H27" s="18" t="e">
        <f t="shared" si="5"/>
        <v>#N/A</v>
      </c>
      <c r="I27" s="18">
        <f t="shared" si="6"/>
      </c>
      <c r="J27" s="18">
        <f>IF(I27="","",VLOOKUP(I27,'語彙表'!B9:C33,2,FALSE))</f>
      </c>
    </row>
    <row r="28" spans="2:10" ht="13.5" hidden="1">
      <c r="B28" s="18">
        <f>'語彙表'!B10</f>
        <v>0</v>
      </c>
      <c r="C28" s="18">
        <f t="shared" si="2"/>
        <v>48</v>
      </c>
      <c r="D28" s="18" t="str">
        <f t="shared" si="3"/>
        <v>ひらがな</v>
      </c>
      <c r="E28" s="18">
        <f>IF(D28="漢字",COUNTIF($D$22:D28,"漢字"),"")</f>
      </c>
      <c r="F28" s="18">
        <f t="shared" si="4"/>
        <v>0</v>
      </c>
      <c r="G28" s="18">
        <v>7</v>
      </c>
      <c r="H28" s="18" t="e">
        <f t="shared" si="5"/>
        <v>#N/A</v>
      </c>
      <c r="I28" s="18">
        <f t="shared" si="6"/>
      </c>
      <c r="J28" s="18">
        <f>IF(I28="","",VLOOKUP(I28,'語彙表'!B10:C34,2,FALSE))</f>
      </c>
    </row>
    <row r="29" spans="2:10" ht="13.5" hidden="1">
      <c r="B29" s="18">
        <f>'語彙表'!B11</f>
        <v>0</v>
      </c>
      <c r="C29" s="18">
        <f t="shared" si="2"/>
        <v>48</v>
      </c>
      <c r="D29" s="18" t="str">
        <f t="shared" si="3"/>
        <v>ひらがな</v>
      </c>
      <c r="E29" s="18">
        <f>IF(D29="漢字",COUNTIF($D$22:D29,"漢字"),"")</f>
      </c>
      <c r="F29" s="18">
        <f t="shared" si="4"/>
        <v>0</v>
      </c>
      <c r="G29" s="18">
        <v>8</v>
      </c>
      <c r="H29" s="18" t="e">
        <f t="shared" si="5"/>
        <v>#N/A</v>
      </c>
      <c r="I29" s="18">
        <f t="shared" si="6"/>
      </c>
      <c r="J29" s="18">
        <f>IF(I29="","",VLOOKUP(I29,'語彙表'!B11:C35,2,FALSE))</f>
      </c>
    </row>
    <row r="30" spans="2:10" ht="13.5" hidden="1">
      <c r="B30" s="18">
        <f>'語彙表'!B12</f>
        <v>0</v>
      </c>
      <c r="C30" s="18">
        <f t="shared" si="2"/>
        <v>48</v>
      </c>
      <c r="D30" s="18" t="str">
        <f t="shared" si="3"/>
        <v>ひらがな</v>
      </c>
      <c r="E30" s="18">
        <f>IF(D30="漢字",COUNTIF($D$22:D30,"漢字"),"")</f>
      </c>
      <c r="F30" s="18">
        <f t="shared" si="4"/>
        <v>0</v>
      </c>
      <c r="G30" s="18">
        <v>9</v>
      </c>
      <c r="H30" s="18" t="e">
        <f t="shared" si="5"/>
        <v>#N/A</v>
      </c>
      <c r="I30" s="18">
        <f t="shared" si="6"/>
      </c>
      <c r="J30" s="18">
        <f>IF(I30="","",VLOOKUP(I30,'語彙表'!B12:C36,2,FALSE))</f>
      </c>
    </row>
    <row r="31" spans="2:10" ht="13.5" hidden="1">
      <c r="B31" s="18">
        <f>'語彙表'!B13</f>
        <v>0</v>
      </c>
      <c r="C31" s="18">
        <f t="shared" si="2"/>
        <v>48</v>
      </c>
      <c r="D31" s="18" t="str">
        <f t="shared" si="3"/>
        <v>ひらがな</v>
      </c>
      <c r="E31" s="18">
        <f>IF(D31="漢字",COUNTIF($D$22:D31,"漢字"),"")</f>
      </c>
      <c r="F31" s="18">
        <f t="shared" si="4"/>
        <v>0</v>
      </c>
      <c r="G31" s="18">
        <v>10</v>
      </c>
      <c r="H31" s="18" t="e">
        <f t="shared" si="5"/>
        <v>#N/A</v>
      </c>
      <c r="I31" s="18">
        <f t="shared" si="6"/>
      </c>
      <c r="J31" s="18">
        <f>IF(I31="","",VLOOKUP(I31,'語彙表'!B13:C37,2,FALSE))</f>
      </c>
    </row>
    <row r="32" spans="2:10" ht="13.5" hidden="1">
      <c r="B32" s="18">
        <f>'語彙表'!B14</f>
        <v>0</v>
      </c>
      <c r="C32" s="18">
        <f t="shared" si="2"/>
        <v>48</v>
      </c>
      <c r="D32" s="18" t="str">
        <f t="shared" si="3"/>
        <v>ひらがな</v>
      </c>
      <c r="E32" s="18">
        <f>IF(D32="漢字",COUNTIF($D$22:D32,"漢字"),"")</f>
      </c>
      <c r="F32" s="18">
        <f t="shared" si="4"/>
        <v>0</v>
      </c>
      <c r="G32" s="18">
        <v>11</v>
      </c>
      <c r="H32" s="18" t="e">
        <f t="shared" si="5"/>
        <v>#N/A</v>
      </c>
      <c r="I32" s="18">
        <f t="shared" si="6"/>
      </c>
      <c r="J32" s="18">
        <f>IF(I32="","",VLOOKUP(I32,'語彙表'!B14:C38,2,FALSE))</f>
      </c>
    </row>
    <row r="33" spans="2:10" ht="13.5" hidden="1">
      <c r="B33" s="18">
        <f>'語彙表'!B15</f>
        <v>0</v>
      </c>
      <c r="C33" s="18">
        <f t="shared" si="2"/>
        <v>48</v>
      </c>
      <c r="D33" s="18" t="str">
        <f t="shared" si="3"/>
        <v>ひらがな</v>
      </c>
      <c r="E33" s="18">
        <f>IF(D33="漢字",COUNTIF($D$22:D33,"漢字"),"")</f>
      </c>
      <c r="F33" s="18">
        <f t="shared" si="4"/>
        <v>0</v>
      </c>
      <c r="G33" s="18">
        <v>12</v>
      </c>
      <c r="H33" s="18" t="e">
        <f t="shared" si="5"/>
        <v>#N/A</v>
      </c>
      <c r="I33" s="18">
        <f t="shared" si="6"/>
      </c>
      <c r="J33" s="18">
        <f>IF(I33="","",VLOOKUP(I33,'語彙表'!B15:C39,2,FALSE))</f>
      </c>
    </row>
    <row r="34" spans="2:10" ht="13.5" hidden="1">
      <c r="B34" s="18">
        <f>'語彙表'!B16</f>
        <v>0</v>
      </c>
      <c r="C34" s="18">
        <f t="shared" si="2"/>
        <v>48</v>
      </c>
      <c r="D34" s="18" t="str">
        <f t="shared" si="3"/>
        <v>ひらがな</v>
      </c>
      <c r="E34" s="18">
        <f>IF(D34="漢字",COUNTIF($D$22:D34,"漢字"),"")</f>
      </c>
      <c r="F34" s="18">
        <f t="shared" si="4"/>
        <v>0</v>
      </c>
      <c r="G34" s="18">
        <v>13</v>
      </c>
      <c r="H34" s="18" t="e">
        <f t="shared" si="5"/>
        <v>#N/A</v>
      </c>
      <c r="I34" s="18">
        <f t="shared" si="6"/>
      </c>
      <c r="J34" s="18">
        <f>IF(I34="","",VLOOKUP(I34,'語彙表'!B16:C40,2,FALSE))</f>
      </c>
    </row>
    <row r="35" spans="2:10" ht="13.5" hidden="1">
      <c r="B35" s="18">
        <f>'語彙表'!B17</f>
        <v>0</v>
      </c>
      <c r="C35" s="18">
        <f t="shared" si="2"/>
        <v>48</v>
      </c>
      <c r="D35" s="18" t="str">
        <f t="shared" si="3"/>
        <v>ひらがな</v>
      </c>
      <c r="E35" s="18">
        <f>IF(D35="漢字",COUNTIF($D$22:D35,"漢字"),"")</f>
      </c>
      <c r="F35" s="18">
        <f t="shared" si="4"/>
        <v>0</v>
      </c>
      <c r="G35" s="18">
        <v>14</v>
      </c>
      <c r="H35" s="18" t="e">
        <f t="shared" si="5"/>
        <v>#N/A</v>
      </c>
      <c r="I35" s="18">
        <f t="shared" si="6"/>
      </c>
      <c r="J35" s="18">
        <f>IF(I35="","",VLOOKUP(I35,'語彙表'!B17:C41,2,FALSE))</f>
      </c>
    </row>
    <row r="36" spans="2:10" ht="13.5" hidden="1">
      <c r="B36" s="18">
        <f>'語彙表'!B18</f>
        <v>0</v>
      </c>
      <c r="C36" s="18">
        <f t="shared" si="2"/>
        <v>48</v>
      </c>
      <c r="D36" s="18" t="str">
        <f t="shared" si="3"/>
        <v>ひらがな</v>
      </c>
      <c r="E36" s="18">
        <f>IF(D36="漢字",COUNTIF($D$22:D36,"漢字"),"")</f>
      </c>
      <c r="F36" s="18">
        <f t="shared" si="4"/>
        <v>0</v>
      </c>
      <c r="G36" s="18">
        <v>15</v>
      </c>
      <c r="H36" s="18" t="e">
        <f t="shared" si="5"/>
        <v>#N/A</v>
      </c>
      <c r="I36" s="18">
        <f t="shared" si="6"/>
      </c>
      <c r="J36" s="18">
        <f>IF(I36="","",VLOOKUP(I36,'語彙表'!B18:C42,2,FALSE))</f>
      </c>
    </row>
    <row r="37" spans="2:10" ht="13.5" hidden="1">
      <c r="B37" s="18">
        <f>'語彙表'!B19</f>
        <v>0</v>
      </c>
      <c r="C37" s="18">
        <f t="shared" si="2"/>
        <v>48</v>
      </c>
      <c r="D37" s="18" t="str">
        <f t="shared" si="3"/>
        <v>ひらがな</v>
      </c>
      <c r="E37" s="18">
        <f>IF(D37="漢字",COUNTIF($D$22:D37,"漢字"),"")</f>
      </c>
      <c r="F37" s="18">
        <f t="shared" si="4"/>
        <v>0</v>
      </c>
      <c r="G37" s="18">
        <v>16</v>
      </c>
      <c r="H37" s="18" t="e">
        <f t="shared" si="5"/>
        <v>#N/A</v>
      </c>
      <c r="I37" s="18">
        <f t="shared" si="6"/>
      </c>
      <c r="J37" s="18">
        <f>IF(I37="","",VLOOKUP(I37,'語彙表'!B19:C43,2,FALSE))</f>
      </c>
    </row>
    <row r="38" spans="2:10" ht="13.5" hidden="1">
      <c r="B38" s="18">
        <f>'語彙表'!B20</f>
        <v>0</v>
      </c>
      <c r="C38" s="18">
        <f t="shared" si="2"/>
        <v>48</v>
      </c>
      <c r="D38" s="18" t="str">
        <f t="shared" si="3"/>
        <v>ひらがな</v>
      </c>
      <c r="E38" s="18">
        <f>IF(D38="漢字",COUNTIF($D$22:D38,"漢字"),"")</f>
      </c>
      <c r="F38" s="18">
        <f t="shared" si="4"/>
        <v>0</v>
      </c>
      <c r="G38" s="18">
        <v>17</v>
      </c>
      <c r="H38" s="18" t="e">
        <f t="shared" si="5"/>
        <v>#N/A</v>
      </c>
      <c r="I38" s="18">
        <f t="shared" si="6"/>
      </c>
      <c r="J38" s="18">
        <f>IF(I38="","",VLOOKUP(I38,'語彙表'!B20:C44,2,FALSE))</f>
      </c>
    </row>
    <row r="39" spans="2:10" ht="13.5" hidden="1">
      <c r="B39" s="18">
        <f>'語彙表'!B21</f>
        <v>0</v>
      </c>
      <c r="C39" s="18">
        <f t="shared" si="2"/>
        <v>48</v>
      </c>
      <c r="D39" s="18" t="str">
        <f t="shared" si="3"/>
        <v>ひらがな</v>
      </c>
      <c r="E39" s="18">
        <f>IF(D39="漢字",COUNTIF($D$22:D39,"漢字"),"")</f>
      </c>
      <c r="F39" s="18">
        <f t="shared" si="4"/>
        <v>0</v>
      </c>
      <c r="G39" s="18">
        <v>18</v>
      </c>
      <c r="H39" s="18" t="e">
        <f t="shared" si="5"/>
        <v>#N/A</v>
      </c>
      <c r="I39" s="18">
        <f t="shared" si="6"/>
      </c>
      <c r="J39" s="18">
        <f>IF(I39="","",VLOOKUP(I39,'語彙表'!B21:C45,2,FALSE))</f>
      </c>
    </row>
    <row r="40" spans="2:10" ht="13.5" hidden="1">
      <c r="B40" s="18">
        <f>'語彙表'!B22</f>
        <v>0</v>
      </c>
      <c r="C40" s="18">
        <f t="shared" si="2"/>
        <v>48</v>
      </c>
      <c r="D40" s="18" t="str">
        <f t="shared" si="3"/>
        <v>ひらがな</v>
      </c>
      <c r="E40" s="18">
        <f>IF(D40="漢字",COUNTIF($D$22:D40,"漢字"),"")</f>
      </c>
      <c r="F40" s="18">
        <f t="shared" si="4"/>
        <v>0</v>
      </c>
      <c r="G40" s="18">
        <v>19</v>
      </c>
      <c r="H40" s="18" t="e">
        <f t="shared" si="5"/>
        <v>#N/A</v>
      </c>
      <c r="I40" s="18">
        <f t="shared" si="6"/>
      </c>
      <c r="J40" s="18">
        <f>IF(I40="","",VLOOKUP(I40,'語彙表'!B22:C46,2,FALSE))</f>
      </c>
    </row>
    <row r="41" spans="2:10" ht="13.5" hidden="1">
      <c r="B41" s="18">
        <f>'語彙表'!B23</f>
        <v>0</v>
      </c>
      <c r="C41" s="18">
        <f t="shared" si="2"/>
        <v>48</v>
      </c>
      <c r="D41" s="18" t="str">
        <f t="shared" si="3"/>
        <v>ひらがな</v>
      </c>
      <c r="E41" s="18">
        <f>IF(D41="漢字",COUNTIF($D$22:D41,"漢字"),"")</f>
      </c>
      <c r="F41" s="18">
        <f t="shared" si="4"/>
        <v>0</v>
      </c>
      <c r="G41" s="18">
        <v>20</v>
      </c>
      <c r="H41" s="18" t="e">
        <f t="shared" si="5"/>
        <v>#N/A</v>
      </c>
      <c r="I41" s="18">
        <f t="shared" si="6"/>
      </c>
      <c r="J41" s="18">
        <f>IF(I41="","",VLOOKUP(I41,'語彙表'!B23:C47,2,FALSE))</f>
      </c>
    </row>
    <row r="42" spans="2:10" ht="13.5" hidden="1">
      <c r="B42" s="18">
        <f>'語彙表'!B24</f>
        <v>0</v>
      </c>
      <c r="C42" s="18">
        <f t="shared" si="2"/>
        <v>48</v>
      </c>
      <c r="D42" s="18" t="str">
        <f t="shared" si="3"/>
        <v>ひらがな</v>
      </c>
      <c r="E42" s="18">
        <f>IF(D42="漢字",COUNTIF($D$22:D42,"漢字"),"")</f>
      </c>
      <c r="F42" s="18">
        <f t="shared" si="4"/>
        <v>0</v>
      </c>
      <c r="G42" s="18">
        <v>21</v>
      </c>
      <c r="H42" s="18" t="e">
        <f t="shared" si="5"/>
        <v>#N/A</v>
      </c>
      <c r="I42" s="18">
        <f t="shared" si="6"/>
      </c>
      <c r="J42" s="18">
        <f>IF(I42="","",VLOOKUP(I42,'語彙表'!B24:C48,2,FALSE))</f>
      </c>
    </row>
    <row r="43" spans="2:10" ht="13.5" hidden="1">
      <c r="B43" s="18">
        <f>'語彙表'!B25</f>
        <v>0</v>
      </c>
      <c r="C43" s="18">
        <f t="shared" si="2"/>
        <v>48</v>
      </c>
      <c r="D43" s="18" t="str">
        <f t="shared" si="3"/>
        <v>ひらがな</v>
      </c>
      <c r="E43" s="18">
        <f>IF(D43="漢字",COUNTIF($D$22:D43,"漢字"),"")</f>
      </c>
      <c r="F43" s="18">
        <f t="shared" si="4"/>
        <v>0</v>
      </c>
      <c r="G43" s="18">
        <v>22</v>
      </c>
      <c r="H43" s="18" t="e">
        <f t="shared" si="5"/>
        <v>#N/A</v>
      </c>
      <c r="I43" s="18">
        <f t="shared" si="6"/>
      </c>
      <c r="J43" s="18">
        <f>IF(I43="","",VLOOKUP(I43,'語彙表'!B25:C49,2,FALSE))</f>
      </c>
    </row>
    <row r="44" spans="2:10" ht="13.5" hidden="1">
      <c r="B44" s="18">
        <f>'語彙表'!B26</f>
        <v>0</v>
      </c>
      <c r="C44" s="18">
        <f t="shared" si="2"/>
        <v>48</v>
      </c>
      <c r="D44" s="18" t="str">
        <f t="shared" si="3"/>
        <v>ひらがな</v>
      </c>
      <c r="E44" s="18">
        <f>IF(D44="漢字",COUNTIF($D$22:D44,"漢字"),"")</f>
      </c>
      <c r="F44" s="18">
        <f t="shared" si="4"/>
        <v>0</v>
      </c>
      <c r="G44" s="18">
        <v>23</v>
      </c>
      <c r="H44" s="18" t="e">
        <f t="shared" si="5"/>
        <v>#N/A</v>
      </c>
      <c r="I44" s="18">
        <f t="shared" si="6"/>
      </c>
      <c r="J44" s="18">
        <f>IF(I44="","",VLOOKUP(I44,'語彙表'!B26:C50,2,FALSE))</f>
      </c>
    </row>
    <row r="45" spans="2:10" ht="13.5" hidden="1">
      <c r="B45" s="18">
        <f>'語彙表'!B27</f>
        <v>0</v>
      </c>
      <c r="C45" s="18">
        <f t="shared" si="2"/>
        <v>48</v>
      </c>
      <c r="D45" s="18" t="str">
        <f t="shared" si="3"/>
        <v>ひらがな</v>
      </c>
      <c r="E45" s="18">
        <f>IF(D45="漢字",COUNTIF($D$22:D45,"漢字"),"")</f>
      </c>
      <c r="F45" s="18">
        <f t="shared" si="4"/>
        <v>0</v>
      </c>
      <c r="G45" s="18">
        <v>24</v>
      </c>
      <c r="H45" s="18" t="e">
        <f t="shared" si="5"/>
        <v>#N/A</v>
      </c>
      <c r="I45" s="18">
        <f t="shared" si="6"/>
      </c>
      <c r="J45" s="18">
        <f>IF(I45="","",VLOOKUP(I45,'語彙表'!B27:C51,2,FALSE))</f>
      </c>
    </row>
    <row r="46" spans="2:10" ht="13.5" hidden="1">
      <c r="B46" s="18">
        <f>'語彙表'!B28</f>
        <v>0</v>
      </c>
      <c r="C46" s="18">
        <f t="shared" si="2"/>
        <v>48</v>
      </c>
      <c r="D46" s="18" t="str">
        <f t="shared" si="3"/>
        <v>ひらがな</v>
      </c>
      <c r="E46" s="18">
        <f>IF(D46="漢字",COUNTIF($D$22:D46,"漢字"),"")</f>
      </c>
      <c r="F46" s="18">
        <f t="shared" si="4"/>
        <v>0</v>
      </c>
      <c r="G46" s="18">
        <v>25</v>
      </c>
      <c r="H46" s="18" t="e">
        <f t="shared" si="5"/>
        <v>#N/A</v>
      </c>
      <c r="I46" s="18">
        <f t="shared" si="6"/>
      </c>
      <c r="J46" s="18">
        <f>IF(I46="","",VLOOKUP(I46,'語彙表'!B28:C52,2,FALSE))</f>
      </c>
    </row>
    <row r="47" spans="2:10" ht="13.5" hidden="1">
      <c r="B47" s="18">
        <f>'語彙表'!B29</f>
        <v>0</v>
      </c>
      <c r="C47" s="18">
        <f t="shared" si="2"/>
        <v>48</v>
      </c>
      <c r="D47" s="18" t="str">
        <f t="shared" si="3"/>
        <v>ひらがな</v>
      </c>
      <c r="E47" s="18">
        <f>IF(D47="漢字",COUNTIF($D$22:D47,"漢字"),"")</f>
      </c>
      <c r="H47" s="18" t="e">
        <f t="shared" si="5"/>
        <v>#N/A</v>
      </c>
      <c r="I47" s="18">
        <f t="shared" si="6"/>
      </c>
      <c r="J47" s="18">
        <f>IF(I47="","",VLOOKUP(I47,'語彙表'!B29:C53,2,FALSE))</f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</sheetData>
  <mergeCells count="2">
    <mergeCell ref="A1:I1"/>
    <mergeCell ref="A2:B2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&amp;R「むらログ」　日本語教師の仕事術
http://mongolia.seesaa.net/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 topLeftCell="A4">
      <selection activeCell="H6" sqref="H6"/>
    </sheetView>
  </sheetViews>
  <sheetFormatPr defaultColWidth="9.00390625" defaultRowHeight="13.5"/>
  <cols>
    <col min="1" max="1" width="10.50390625" style="18" bestFit="1" customWidth="1"/>
    <col min="2" max="3" width="9.00390625" style="18" customWidth="1"/>
    <col min="4" max="4" width="12.25390625" style="18" customWidth="1"/>
    <col min="5" max="5" width="4.625" style="18" customWidth="1"/>
    <col min="6" max="8" width="9.00390625" style="18" customWidth="1"/>
    <col min="9" max="9" width="13.25390625" style="18" customWidth="1"/>
    <col min="10" max="16384" width="9.00390625" style="18" customWidth="1"/>
  </cols>
  <sheetData>
    <row r="1" spans="1:9" ht="14.25">
      <c r="A1" s="37" t="s">
        <v>8</v>
      </c>
      <c r="B1" s="37"/>
      <c r="C1" s="37"/>
      <c r="D1" s="37"/>
      <c r="E1" s="37"/>
      <c r="F1" s="37"/>
      <c r="G1" s="37"/>
      <c r="H1" s="37"/>
      <c r="I1" s="37"/>
    </row>
    <row r="2" spans="1:2" ht="14.25">
      <c r="A2" s="38">
        <f ca="1">TODAY()</f>
        <v>39529</v>
      </c>
      <c r="B2" s="38"/>
    </row>
    <row r="3" spans="3:9" ht="14.25">
      <c r="C3" s="19" t="s">
        <v>46</v>
      </c>
      <c r="D3" s="20"/>
      <c r="E3" s="19" t="s">
        <v>10</v>
      </c>
      <c r="F3" s="20"/>
      <c r="G3" s="19" t="s">
        <v>9</v>
      </c>
      <c r="H3" s="21"/>
      <c r="I3" s="21"/>
    </row>
    <row r="4" ht="27" customHeight="1"/>
    <row r="5" spans="1:4" ht="14.25">
      <c r="A5" s="40" t="s">
        <v>33</v>
      </c>
      <c r="B5" s="40"/>
      <c r="C5" s="40"/>
      <c r="D5" s="40"/>
    </row>
    <row r="6" ht="27.75" customHeight="1"/>
    <row r="7" spans="1:9" ht="39" customHeight="1">
      <c r="A7" s="23">
        <f>IF('語彙表'!B4="","",'語彙表'!B4)</f>
      </c>
      <c r="B7" s="29">
        <f>IF(A7="","","＿＿＿＿＿＿＿")</f>
      </c>
      <c r="C7" s="29">
        <f aca="true" t="shared" si="0" ref="C7:C19">IF(A7="","","＿＿＿＿＿＿＿")</f>
      </c>
      <c r="D7" s="29">
        <f>IF(A7="","","＿＿＿＿＿＿＿")</f>
      </c>
      <c r="F7" s="23">
        <f>IF('語彙表'!B5="","",'語彙表'!B5)</f>
      </c>
      <c r="G7" s="29">
        <f>IF(F7="","","＿＿＿＿＿＿＿")</f>
      </c>
      <c r="H7" s="29">
        <f>IF(F7="","","＿＿＿＿＿＿＿")</f>
      </c>
      <c r="I7" s="29">
        <f>IF(F7="","","＿＿＿＿＿＿")</f>
      </c>
    </row>
    <row r="8" spans="1:9" ht="39" customHeight="1">
      <c r="A8" s="23">
        <f>IF('語彙表'!B6="","",'語彙表'!B6)</f>
      </c>
      <c r="B8" s="29">
        <f aca="true" t="shared" si="1" ref="B8:B18">IF(A8="","","＿＿＿＿＿＿＿")</f>
      </c>
      <c r="C8" s="29">
        <f t="shared" si="0"/>
      </c>
      <c r="D8" s="29">
        <f>IF(A8="","","＿＿＿＿＿＿＿")</f>
      </c>
      <c r="F8" s="23">
        <f>IF('語彙表'!B7="","",'語彙表'!B7)</f>
      </c>
      <c r="G8" s="29">
        <f aca="true" t="shared" si="2" ref="G8:G19">IF(F8="","","＿＿＿＿＿＿＿")</f>
      </c>
      <c r="H8" s="29">
        <f aca="true" t="shared" si="3" ref="H8:H15">IF(F8="","","＿＿＿＿＿＿＿")</f>
      </c>
      <c r="I8" s="29">
        <f aca="true" t="shared" si="4" ref="I8:I14">IF(F8="","","＿＿＿＿＿＿")</f>
      </c>
    </row>
    <row r="9" spans="1:9" ht="39" customHeight="1">
      <c r="A9" s="23">
        <f>IF('語彙表'!B8="","",'語彙表'!B8)</f>
      </c>
      <c r="B9" s="29">
        <f t="shared" si="1"/>
      </c>
      <c r="C9" s="29">
        <f t="shared" si="0"/>
      </c>
      <c r="D9" s="29">
        <f>IF(A9="","","＿＿＿＿＿＿＿")</f>
      </c>
      <c r="F9" s="23">
        <f>IF('語彙表'!B9="","",'語彙表'!B9)</f>
      </c>
      <c r="G9" s="29">
        <f t="shared" si="2"/>
      </c>
      <c r="H9" s="29">
        <f t="shared" si="3"/>
      </c>
      <c r="I9" s="29">
        <f t="shared" si="4"/>
      </c>
    </row>
    <row r="10" spans="1:9" ht="39" customHeight="1">
      <c r="A10" s="23">
        <f>IF('語彙表'!B10="","",'語彙表'!B10)</f>
      </c>
      <c r="B10" s="29">
        <f t="shared" si="1"/>
      </c>
      <c r="C10" s="29">
        <f t="shared" si="0"/>
      </c>
      <c r="D10" s="29">
        <f>IF(A10="","","＿＿＿＿＿＿＿")</f>
      </c>
      <c r="F10" s="23">
        <f>IF('語彙表'!B11="","",'語彙表'!B11)</f>
      </c>
      <c r="G10" s="29">
        <f t="shared" si="2"/>
      </c>
      <c r="H10" s="29">
        <f t="shared" si="3"/>
      </c>
      <c r="I10" s="29">
        <f t="shared" si="4"/>
      </c>
    </row>
    <row r="11" spans="1:9" ht="39" customHeight="1">
      <c r="A11" s="23">
        <f>IF('語彙表'!B12="","",'語彙表'!B12)</f>
      </c>
      <c r="B11" s="29">
        <f t="shared" si="1"/>
      </c>
      <c r="C11" s="29">
        <f t="shared" si="0"/>
      </c>
      <c r="D11" s="29">
        <f>IF(A11="","","＿＿＿＿＿＿＿")</f>
      </c>
      <c r="F11" s="23">
        <f>IF('語彙表'!B13="","",'語彙表'!B13)</f>
      </c>
      <c r="G11" s="29">
        <f t="shared" si="2"/>
      </c>
      <c r="H11" s="29">
        <f t="shared" si="3"/>
      </c>
      <c r="I11" s="29">
        <f t="shared" si="4"/>
      </c>
    </row>
    <row r="12" spans="1:9" ht="39" customHeight="1">
      <c r="A12" s="23">
        <f>IF('語彙表'!B14="","",'語彙表'!B14)</f>
      </c>
      <c r="B12" s="29">
        <f t="shared" si="1"/>
      </c>
      <c r="C12" s="29">
        <f t="shared" si="0"/>
      </c>
      <c r="D12" s="29">
        <f aca="true" t="shared" si="5" ref="D12:D18">IF(A12="","","＿＿＿＿＿＿＿")</f>
      </c>
      <c r="F12" s="23">
        <f>IF('語彙表'!B15="","",'語彙表'!B15)</f>
      </c>
      <c r="G12" s="29">
        <f t="shared" si="2"/>
      </c>
      <c r="H12" s="29">
        <f t="shared" si="3"/>
      </c>
      <c r="I12" s="29">
        <f t="shared" si="4"/>
      </c>
    </row>
    <row r="13" spans="1:9" ht="39" customHeight="1">
      <c r="A13" s="23">
        <f>IF('語彙表'!B16="","",'語彙表'!B16)</f>
      </c>
      <c r="B13" s="29">
        <f t="shared" si="1"/>
      </c>
      <c r="C13" s="29">
        <f t="shared" si="0"/>
      </c>
      <c r="D13" s="29">
        <f t="shared" si="5"/>
      </c>
      <c r="F13" s="23">
        <f>IF('語彙表'!B17="","",'語彙表'!B17)</f>
      </c>
      <c r="G13" s="29">
        <f t="shared" si="2"/>
      </c>
      <c r="H13" s="29">
        <f t="shared" si="3"/>
      </c>
      <c r="I13" s="29">
        <f t="shared" si="4"/>
      </c>
    </row>
    <row r="14" spans="1:9" ht="39" customHeight="1">
      <c r="A14" s="23">
        <f>IF('語彙表'!B18="","",'語彙表'!B18)</f>
      </c>
      <c r="B14" s="29">
        <f t="shared" si="1"/>
      </c>
      <c r="C14" s="29">
        <f t="shared" si="0"/>
      </c>
      <c r="D14" s="29">
        <f t="shared" si="5"/>
      </c>
      <c r="F14" s="23">
        <f>IF('語彙表'!B19="","",'語彙表'!B19)</f>
      </c>
      <c r="G14" s="29">
        <f t="shared" si="2"/>
      </c>
      <c r="H14" s="29">
        <f t="shared" si="3"/>
      </c>
      <c r="I14" s="29">
        <f t="shared" si="4"/>
      </c>
    </row>
    <row r="15" spans="1:9" ht="39" customHeight="1">
      <c r="A15" s="23">
        <f>IF('語彙表'!B20="","",'語彙表'!B20)</f>
      </c>
      <c r="B15" s="29">
        <f>IF(A15="","","＿＿＿＿＿＿＿")</f>
      </c>
      <c r="C15" s="29">
        <f t="shared" si="0"/>
      </c>
      <c r="D15" s="29">
        <f t="shared" si="5"/>
      </c>
      <c r="F15" s="23">
        <f>IF('語彙表'!B21="","",'語彙表'!B21)</f>
      </c>
      <c r="G15" s="29">
        <f>IF(F15="","","＿＿＿＿＿＿＿")</f>
      </c>
      <c r="H15" s="29">
        <f t="shared" si="3"/>
      </c>
      <c r="I15" s="29">
        <f>IF(F15="","","＿＿＿＿＿＿")</f>
      </c>
    </row>
    <row r="16" spans="1:9" ht="39" customHeight="1">
      <c r="A16" s="23">
        <f>IF('語彙表'!B22="","",'語彙表'!B22)</f>
      </c>
      <c r="B16" s="29">
        <f t="shared" si="1"/>
      </c>
      <c r="C16" s="29">
        <f t="shared" si="0"/>
      </c>
      <c r="D16" s="29">
        <f t="shared" si="5"/>
      </c>
      <c r="F16" s="23">
        <f>IF('語彙表'!B23="","",'語彙表'!B23)</f>
      </c>
      <c r="G16" s="29">
        <f t="shared" si="2"/>
      </c>
      <c r="H16" s="29">
        <f>IF(F16="","","＿＿＿＿＿＿＿")</f>
      </c>
      <c r="I16" s="29">
        <f>IF(F16="","","＿＿＿＿＿＿")</f>
      </c>
    </row>
    <row r="17" spans="1:9" ht="39" customHeight="1">
      <c r="A17" s="23">
        <f>IF('語彙表'!B24="","",'語彙表'!B24)</f>
      </c>
      <c r="B17" s="29">
        <f t="shared" si="1"/>
      </c>
      <c r="C17" s="29">
        <f t="shared" si="0"/>
      </c>
      <c r="D17" s="29">
        <f t="shared" si="5"/>
      </c>
      <c r="F17" s="23">
        <f>IF('語彙表'!B25="","",'語彙表'!B25)</f>
      </c>
      <c r="G17" s="29">
        <f t="shared" si="2"/>
      </c>
      <c r="H17" s="29">
        <f>IF(F17="","","＿＿＿＿＿＿＿")</f>
      </c>
      <c r="I17" s="29">
        <f>IF(F17="","","＿＿＿＿＿＿")</f>
      </c>
    </row>
    <row r="18" spans="1:9" ht="39" customHeight="1">
      <c r="A18" s="23">
        <f>IF('語彙表'!B26="","",'語彙表'!B26)</f>
      </c>
      <c r="B18" s="29">
        <f t="shared" si="1"/>
      </c>
      <c r="C18" s="29">
        <f t="shared" si="0"/>
      </c>
      <c r="D18" s="29">
        <f t="shared" si="5"/>
      </c>
      <c r="F18" s="23">
        <f>IF('語彙表'!B27="","",'語彙表'!B27)</f>
      </c>
      <c r="G18" s="29">
        <f t="shared" si="2"/>
      </c>
      <c r="H18" s="29">
        <f>IF(F18="","","＿＿＿＿＿＿＿")</f>
      </c>
      <c r="I18" s="29">
        <f>IF(F18="","","＿＿＿＿＿＿")</f>
      </c>
    </row>
    <row r="19" spans="1:9" ht="39" customHeight="1">
      <c r="A19" s="23">
        <f>IF('語彙表'!B28="","",'語彙表'!B28)</f>
      </c>
      <c r="B19" s="23"/>
      <c r="C19" s="29">
        <f t="shared" si="0"/>
      </c>
      <c r="D19" s="29">
        <f>IF(A19="","","＿＿＿＿＿＿＿")</f>
      </c>
      <c r="F19" s="23"/>
      <c r="G19" s="29">
        <f t="shared" si="2"/>
      </c>
      <c r="H19" s="29">
        <f>IF(F19="","","＿＿＿＿＿＿＿")</f>
      </c>
      <c r="I19" s="29">
        <f>IF(F19="","","＿＿＿＿＿＿")</f>
      </c>
    </row>
    <row r="20" spans="1:9" ht="13.5">
      <c r="A20" s="23">
        <f>IF('語彙表'!B28="","",'語彙表'!B28)</f>
      </c>
      <c r="B20" s="23"/>
      <c r="C20" s="23"/>
      <c r="D20" s="23">
        <f>IF(A20="","","＿＿＿＿＿＿＿")</f>
      </c>
      <c r="F20" s="23">
        <f>IF('語彙表'!B29="","",'語彙表'!B29)</f>
      </c>
      <c r="G20" s="23"/>
      <c r="H20" s="23"/>
      <c r="I20" s="23">
        <f>IF(F20="","","＿＿＿＿＿＿＿")</f>
      </c>
    </row>
  </sheetData>
  <mergeCells count="3">
    <mergeCell ref="A1:I1"/>
    <mergeCell ref="A2:B2"/>
    <mergeCell ref="A5:D5"/>
  </mergeCells>
  <printOptions/>
  <pageMargins left="0.75" right="0.75" top="1" bottom="1" header="0.512" footer="0.512"/>
  <pageSetup horizontalDpi="600" verticalDpi="600" orientation="portrait" paperSize="9" r:id="rId3"/>
  <headerFooter alignWithMargins="0">
    <oddFooter>&amp;R「むらログ」　日本語教師の仕事術
http://mongolia.seesaa.net/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合資会社大草原の小さなヤモリ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村上吉文</dc:creator>
  <cp:keywords/>
  <dc:description/>
  <cp:lastModifiedBy>kensyu</cp:lastModifiedBy>
  <cp:lastPrinted>2008-03-19T09:09:39Z</cp:lastPrinted>
  <dcterms:created xsi:type="dcterms:W3CDTF">2007-06-05T06:08:02Z</dcterms:created>
  <dcterms:modified xsi:type="dcterms:W3CDTF">2008-03-22T03:18:43Z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